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20" yWindow="420" windowWidth="9720" windowHeight="7020"/>
  </bookViews>
  <sheets>
    <sheet name="Бланк" sheetId="3" r:id="rId1"/>
  </sheets>
  <definedNames>
    <definedName name="A_BIRTHDAY">Бланк!$G$4</definedName>
    <definedName name="A_BIRTHPLACE">Бланк!$H$4</definedName>
    <definedName name="A_DATE">Бланк!$C$4</definedName>
    <definedName name="A_DOCDATE">Бланк!$K$4</definedName>
    <definedName name="A_DOCNUM">Бланк!$J$4</definedName>
    <definedName name="A_DOCPLACE">Бланк!$L$4</definedName>
    <definedName name="A_DOCPLACE_P">Бланк!$M$4</definedName>
    <definedName name="A_DOCTYPE">Бланк!$I$4</definedName>
    <definedName name="A_FIO">Бланк!$D$4</definedName>
    <definedName name="A_NUM">Бланк!$B$4</definedName>
    <definedName name="A_POSTADDR">Бланк!$O$4</definedName>
    <definedName name="A_REGADDR">Бланк!$N$4</definedName>
    <definedName name="A_RESIDENT">Бланк!$E$4</definedName>
    <definedName name="A_SEX">Бланк!$F$4</definedName>
    <definedName name="ACC">Бланк!#REF!</definedName>
    <definedName name="ACC_2">Бланк!#REF!</definedName>
    <definedName name="ACCDATE">Бланк!#REF!</definedName>
    <definedName name="ACCDATE_2">Бланк!#REF!</definedName>
    <definedName name="asd">Бланк!$A$7</definedName>
    <definedName name="BIRTHDAY">Бланк!#REF!</definedName>
    <definedName name="BIRTHPLACE">Бланк!#REF!</definedName>
    <definedName name="C_BIRTHDAY">Бланк!$AD$4</definedName>
    <definedName name="C_BIRTHPLACE">Бланк!$AE$4</definedName>
    <definedName name="C_DATE">Бланк!$P$4</definedName>
    <definedName name="C_DATE_B">Бланк!$W$4</definedName>
    <definedName name="C_DATE_E">Бланк!$X$4</definedName>
    <definedName name="C_DOCDATE">Бланк!$AH$4</definedName>
    <definedName name="C_DOCNUM">Бланк!$AG$4</definedName>
    <definedName name="C_DOCPLACE">Бланк!$AI$4</definedName>
    <definedName name="C_DOCPLACE_P">Бланк!$AJ$4</definedName>
    <definedName name="C_DOCTYPE">Бланк!$AF$4</definedName>
    <definedName name="C_FACTORY_NAME">Бланк!$AM$4</definedName>
    <definedName name="C_FIO">Бланк!$AB$4</definedName>
    <definedName name="C_FIOLATIN">Бланк!$Y$4</definedName>
    <definedName name="C_GDL">Бланк!#REF!</definedName>
    <definedName name="C_INN">Бланк!$S$4</definedName>
    <definedName name="C_IPDL">Бланк!#REF!</definedName>
    <definedName name="C_NUM">Бланк!$V$4</definedName>
    <definedName name="C_PHONE">Бланк!$T$4</definedName>
    <definedName name="C_PHONE_M">Бланк!$U$4</definedName>
    <definedName name="C_PMODL">Бланк!#REF!</definedName>
    <definedName name="C_POSTADDR">Бланк!$AL$4</definedName>
    <definedName name="C_PRIORITY">Бланк!$Z$4</definedName>
    <definedName name="C_REASON">Бланк!$AA$4</definedName>
    <definedName name="C_REGADDR">Бланк!$AK$4</definedName>
    <definedName name="C_RESIDENT">Бланк!$AC$4</definedName>
    <definedName name="C_SECRET">Бланк!$Q$4</definedName>
    <definedName name="C_SEX">Бланк!$R$4</definedName>
    <definedName name="CARD_NUM">Бланк!#REF!</definedName>
    <definedName name="CARD_NUM_2">Бланк!#REF!</definedName>
    <definedName name="CARDBEGINDATE">Бланк!#REF!</definedName>
    <definedName name="CARDBEGINDATE_2">Бланк!#REF!</definedName>
    <definedName name="CARDNUM">Бланк!#REF!</definedName>
    <definedName name="CARDNUM_2">Бланк!#REF!</definedName>
    <definedName name="D_NUM">Бланк!$A$4</definedName>
    <definedName name="F_NAME">Бланк!#REF!</definedName>
    <definedName name="F_PHONE">Бланк!#REF!</definedName>
    <definedName name="FIO_LATIN">Бланк!#REF!</definedName>
    <definedName name="FIO_LATIN_2">Бланк!#REF!</definedName>
    <definedName name="FIRSTNAME">Бланк!#REF!</definedName>
    <definedName name="FIRSTNAME_2">Бланк!#REF!</definedName>
    <definedName name="HOMEADDRES">Бланк!#REF!</definedName>
    <definedName name="IPDL">Бланк!#REF!</definedName>
    <definedName name="IPDL_2">Бланк!#REF!</definedName>
    <definedName name="N_DOG">Бланк!#REF!</definedName>
    <definedName name="P_DOLG_1">Бланк!$N$3</definedName>
    <definedName name="P_DOLG_2">Бланк!$P$3</definedName>
    <definedName name="P_DOLG_3">Бланк!$R$3</definedName>
    <definedName name="P_DOLG_4">Бланк!$T$3</definedName>
    <definedName name="P_DOLG_5">Бланк!$V$3</definedName>
    <definedName name="P_FIO_1">Бланк!$O$3</definedName>
    <definedName name="P_FIO_2">Бланк!$Q$3</definedName>
    <definedName name="P_FIO_3">Бланк!$S$3</definedName>
    <definedName name="P_FIO_4">Бланк!$U$3</definedName>
    <definedName name="P_FIO_5">Бланк!$W$3</definedName>
    <definedName name="PDL">Бланк!#REF!</definedName>
    <definedName name="PDL_2">Бланк!#REF!</definedName>
    <definedName name="POSTADDRES">Бланк!#REF!</definedName>
    <definedName name="qwe">Бланк!$F$7</definedName>
    <definedName name="RIPDL">Бланк!#REF!</definedName>
    <definedName name="RIPDL_2">Бланк!#REF!</definedName>
    <definedName name="SECONDNAME">Бланк!#REF!</definedName>
    <definedName name="SECONDNAME_2">Бланк!#REF!</definedName>
    <definedName name="Sign1">Бланк!#REF!</definedName>
    <definedName name="Sign1d">Бланк!#REF!</definedName>
    <definedName name="Sign2">Бланк!#REF!</definedName>
    <definedName name="Sign2d">Бланк!#REF!</definedName>
    <definedName name="Sign3">Бланк!#REF!</definedName>
    <definedName name="Sign3d">Бланк!#REF!</definedName>
    <definedName name="SURNAME">Бланк!#REF!</definedName>
    <definedName name="SURNAME_2">Бланк!#REF!</definedName>
    <definedName name="Z_DATE">Бланк!$AN$4</definedName>
  </definedNames>
  <calcPr calcId="145621"/>
</workbook>
</file>

<file path=xl/calcChain.xml><?xml version="1.0" encoding="utf-8"?>
<calcChain xmlns="http://schemas.openxmlformats.org/spreadsheetml/2006/main">
  <c r="AH72" i="3" l="1"/>
  <c r="Z72" i="3"/>
  <c r="P9" i="3" l="1"/>
  <c r="P23" i="3"/>
  <c r="K13" i="3" l="1"/>
  <c r="K12" i="3"/>
  <c r="W104" i="3" l="1"/>
  <c r="AI104" i="3"/>
  <c r="A104" i="3"/>
  <c r="A98" i="3"/>
  <c r="S98" i="3"/>
  <c r="R14" i="3"/>
  <c r="K14" i="3"/>
  <c r="AG14" i="3"/>
  <c r="W11" i="3"/>
  <c r="K11" i="3"/>
  <c r="AH10" i="3"/>
  <c r="W10" i="3"/>
  <c r="K10" i="3"/>
  <c r="V9" i="3"/>
  <c r="K9" i="3"/>
  <c r="AL3" i="3"/>
  <c r="AA3" i="3"/>
  <c r="Z34" i="3"/>
  <c r="O34" i="3"/>
  <c r="AI33" i="3"/>
  <c r="K33" i="3"/>
  <c r="A28" i="3"/>
  <c r="A31" i="3"/>
  <c r="AN20" i="3"/>
  <c r="AK20" i="3"/>
  <c r="Y22" i="3"/>
  <c r="P22" i="3"/>
  <c r="AK22" i="3"/>
  <c r="V21" i="3"/>
  <c r="AF21" i="3"/>
  <c r="P21" i="3"/>
  <c r="P20" i="3"/>
  <c r="K20" i="3"/>
  <c r="X19" i="3"/>
  <c r="K19" i="3"/>
  <c r="AK18" i="3"/>
  <c r="AI18" i="3"/>
  <c r="AG18" i="3"/>
  <c r="AE18" i="3"/>
  <c r="AC18" i="3"/>
  <c r="AA18" i="3"/>
  <c r="Y18" i="3"/>
  <c r="W18" i="3"/>
  <c r="U18" i="3"/>
  <c r="S18" i="3"/>
  <c r="Q18" i="3"/>
  <c r="O18" i="3"/>
  <c r="M18" i="3"/>
  <c r="K18" i="3"/>
  <c r="I18" i="3"/>
  <c r="G18" i="3"/>
  <c r="E18" i="3"/>
  <c r="C18" i="3"/>
  <c r="A18" i="3"/>
  <c r="K16" i="3"/>
</calcChain>
</file>

<file path=xl/sharedStrings.xml><?xml version="1.0" encoding="utf-8"?>
<sst xmlns="http://schemas.openxmlformats.org/spreadsheetml/2006/main" count="130" uniqueCount="117">
  <si>
    <t>/</t>
  </si>
  <si>
    <t>Служебные отметки Банка (договор / счет)</t>
  </si>
  <si>
    <r>
      <t xml:space="preserve"> ( заполняется печатными буквами, необходимые пункты выделяются знаком </t>
    </r>
    <r>
      <rPr>
        <sz val="6"/>
        <rFont val="Wingdings"/>
        <charset val="2"/>
      </rPr>
      <t>û</t>
    </r>
    <r>
      <rPr>
        <sz val="6"/>
        <rFont val="Arial"/>
        <family val="2"/>
        <charset val="204"/>
      </rPr>
      <t xml:space="preserve"> или </t>
    </r>
    <r>
      <rPr>
        <sz val="6"/>
        <rFont val="Wingdings"/>
        <charset val="2"/>
      </rPr>
      <t>ü</t>
    </r>
    <r>
      <rPr>
        <sz val="6"/>
        <rFont val="Arial"/>
        <family val="2"/>
        <charset val="204"/>
      </rPr>
      <t>)</t>
    </r>
  </si>
  <si>
    <t>ЗАЯВЛЕНИЕ</t>
  </si>
  <si>
    <t>VISA Classic</t>
  </si>
  <si>
    <t>VISA Gold</t>
  </si>
  <si>
    <t>VISA Platinum</t>
  </si>
  <si>
    <t xml:space="preserve">MasterCard Standard    </t>
  </si>
  <si>
    <t>MasterCard Gold</t>
  </si>
  <si>
    <t>¨</t>
  </si>
  <si>
    <t>MasterCard Platinum</t>
  </si>
  <si>
    <t>þ</t>
  </si>
  <si>
    <t>Кодовое слово</t>
  </si>
  <si>
    <t>Предоставление</t>
  </si>
  <si>
    <t>плановое</t>
  </si>
  <si>
    <t>Фамилия Имя Отчество</t>
  </si>
  <si>
    <t>Дата рождения</t>
  </si>
  <si>
    <t>Место рождения</t>
  </si>
  <si>
    <t>Гражданство</t>
  </si>
  <si>
    <t>Российское</t>
  </si>
  <si>
    <t>Иное (указать):</t>
  </si>
  <si>
    <t>Пол</t>
  </si>
  <si>
    <t>муж.</t>
  </si>
  <si>
    <t>жен.</t>
  </si>
  <si>
    <t>Документ, удостоверяющий личность</t>
  </si>
  <si>
    <t>тип документа</t>
  </si>
  <si>
    <t>Паспорт РФ</t>
  </si>
  <si>
    <t>Иной документ (указать):</t>
  </si>
  <si>
    <t>серия</t>
  </si>
  <si>
    <t>номер</t>
  </si>
  <si>
    <t>когда выдан</t>
  </si>
  <si>
    <t>кем выдан</t>
  </si>
  <si>
    <t>срок действия</t>
  </si>
  <si>
    <t>Адрес регистрации (индекс,страна,республика/край/область/округ,город,населенный пункт,улица,дом,корпус,квартира)</t>
  </si>
  <si>
    <t>Фактический адрес (при совпадении с адресом регистрации поле не заполняется)</t>
  </si>
  <si>
    <t>Место работы</t>
  </si>
  <si>
    <t>ИНН</t>
  </si>
  <si>
    <t>Контактные телефоны</t>
  </si>
  <si>
    <t>домашний</t>
  </si>
  <si>
    <t>мобильный</t>
  </si>
  <si>
    <t>рабочий</t>
  </si>
  <si>
    <t>Настоящим подтверждаю, что:</t>
  </si>
  <si>
    <t>(дата)</t>
  </si>
  <si>
    <t>(подпись заявителя)</t>
  </si>
  <si>
    <t>(Фамилия, Инициалы)</t>
  </si>
  <si>
    <t>"SMS-оповещение" - получение информации о пополнении счета и операциях совершаемых при помощи карты.</t>
  </si>
  <si>
    <t>+7</t>
  </si>
  <si>
    <t>Номер мобильного телефона для отправки SMS-уведомлений:</t>
  </si>
  <si>
    <r>
      <t>ü</t>
    </r>
    <r>
      <rPr>
        <sz val="6"/>
        <rFont val="Arial"/>
        <family val="2"/>
        <charset val="204"/>
      </rPr>
      <t xml:space="preserve"> против проверки указанных мною данных не возражаю;</t>
    </r>
  </si>
  <si>
    <r>
      <t>ü</t>
    </r>
    <r>
      <rPr>
        <sz val="6"/>
        <rFont val="Arial"/>
        <family val="2"/>
        <charset val="204"/>
      </rPr>
      <t xml:space="preserve"> при совершении  банковских и иных операций действую к своей выгоде. В случае проведения операций к выгоде третьих лиц обязуюсь незамедлительно
</t>
    </r>
  </si>
  <si>
    <t>представить в Банк документы и сведения, необходимые для идентификации указанных лиц;</t>
  </si>
  <si>
    <r>
      <t>ü</t>
    </r>
    <r>
      <rPr>
        <sz val="6"/>
        <rFont val="Arial"/>
        <family val="2"/>
        <charset val="204"/>
      </rPr>
      <t xml:space="preserve"> в случае принятия Банком отрицательного решения об открытии банковского счета и предоставлении международной расчетной банковской карты согласен с тем, 
</t>
    </r>
  </si>
  <si>
    <t>что Банк не обязан сообщать мне причины отказа и возвращать Заявление;</t>
  </si>
  <si>
    <r>
      <t>ü</t>
    </r>
    <r>
      <rPr>
        <sz val="6"/>
        <rFont val="Arial"/>
        <family val="2"/>
        <charset val="204"/>
      </rPr>
      <t xml:space="preserve"> уведомлен, что  денежные средства, находящиеся на банковском  счете,  открытого  в связи с предоставлением Карты, застрахованы в порядке, размерах и на
</t>
    </r>
  </si>
  <si>
    <t>условиях, установленных Федеральным законом «О страховании вкладов физических лиц в банках Российской Федерации».</t>
  </si>
  <si>
    <r>
      <t>ü</t>
    </r>
    <r>
      <rPr>
        <sz val="6"/>
        <rFont val="Arial"/>
        <family val="2"/>
        <charset val="204"/>
      </rPr>
      <t xml:space="preserve"> заявляю и подтверждаю, что Банк не несет ответственности в случае неполучения мною сообщений в связи с техническими проблемами, в том числе по вине
</t>
    </r>
  </si>
  <si>
    <t>провайдера, а также в иных случаях, произошедших не по вине Банка.</t>
  </si>
  <si>
    <t>Заполняется Банком</t>
  </si>
  <si>
    <t>Заявление клиента принято и проверено. Личность клиента удостоверена.</t>
  </si>
  <si>
    <t>(должность)</t>
  </si>
  <si>
    <t>(подпись)</t>
  </si>
  <si>
    <t>Миграционная карта</t>
  </si>
  <si>
    <t>Виза</t>
  </si>
  <si>
    <t>НА ОТКРЫТИЕ СЧЕТА И ПРЕДОСТАВЛЕНИЕ МЕЖДУНАРОДНОЙ РАСЧЕТНОЙ БАНКОВСКОЙ КАРТЫ</t>
  </si>
  <si>
    <t>срочное</t>
  </si>
  <si>
    <r>
      <t>ü</t>
    </r>
    <r>
      <rPr>
        <sz val="6"/>
        <rFont val="Arial"/>
        <family val="2"/>
        <charset val="204"/>
      </rPr>
      <t xml:space="preserve"> соглашаюсь получать информационные материалы из Банка на свой мобильный телефон;</t>
    </r>
  </si>
  <si>
    <t>Обработка персональных данных.</t>
  </si>
  <si>
    <t>Валюта счета</t>
  </si>
  <si>
    <t>рубль РФ</t>
  </si>
  <si>
    <t>доллар США</t>
  </si>
  <si>
    <t>евро</t>
  </si>
  <si>
    <t>Срок действия карты</t>
  </si>
  <si>
    <t>3 года</t>
  </si>
  <si>
    <t xml:space="preserve">международных расчетных банковских карт, далее - Правила, АО Банк «Национальный стандарт», далее - Банк, действующими на момент подписания настоящего
</t>
  </si>
  <si>
    <t>Имя и Фамилия в латинской транслитерации (не более 19 символов с разделителем)</t>
  </si>
  <si>
    <t xml:space="preserve">Иной документ, подтверждающий право пребывания на территории РФ </t>
  </si>
  <si>
    <r>
      <t>ü</t>
    </r>
    <r>
      <rPr>
        <sz val="6"/>
        <rFont val="Arial"/>
        <family val="2"/>
        <charset val="204"/>
      </rPr>
      <t xml:space="preserve"> с Тарифами по выпуску и обслуживанию международных расчетных банковских карт, далее – Тарифы, и Правилами предоставления и обслуживания
</t>
    </r>
  </si>
  <si>
    <t xml:space="preserve">Тип карточного продукта </t>
  </si>
  <si>
    <t>Карта Молодёжка (дизайн "Смайл")</t>
  </si>
  <si>
    <t>Карта Молодёжка (дизайн "Джинс")</t>
  </si>
  <si>
    <t xml:space="preserve">В соответствии с Федеральным законом от 27.07.2006 г. № 152-ФЗ «О персональных данных»
</t>
  </si>
  <si>
    <t>даю</t>
  </si>
  <si>
    <t xml:space="preserve">не даю </t>
  </si>
  <si>
    <t xml:space="preserve">Настоящее согласие дано мной до наступления одного из следующих событий: </t>
  </si>
  <si>
    <t xml:space="preserve"> - отказа Банком от заключения договора банковского счета / открытия счета</t>
  </si>
  <si>
    <t xml:space="preserve"> - истечения пятилетнего срока с момента прекращения обязательств по заключенным Банком со мной договорам банковского счета.</t>
  </si>
  <si>
    <t xml:space="preserve">    Прошу открыть мне счет и предоставить международную расчетную банковскую карту:</t>
  </si>
  <si>
    <t>свое согласие на обработку АО Банк "Национальный стандарт" (115093,г.Москва, Партийный пер. д.1,корп. 57,стр.2,3) моих персональных данных и подтверждаю, что</t>
  </si>
  <si>
    <t>давая (не давая) такое согласие, я действую своей волей и в своем интересе.</t>
  </si>
  <si>
    <t>Согласие распространяется на следующую информацию: мои фамилия, имя, отчество, дата и место рождения, паспортные данные, данные документов, удостоверяющих</t>
  </si>
  <si>
    <t>личность, адрес, в том числе адрес электронной почты, телефон, семейное, финансовое, имущественное положение, иная информация, относящаяся к моей личности и</t>
  </si>
  <si>
    <t>связанная с установлением договорных отношений (в случае необходимости).</t>
  </si>
  <si>
    <t xml:space="preserve">Согласие на обработку персональных данных дается мною в целях заключения со мной договора банковского счета путем присоединения к Правилам предоставления и </t>
  </si>
  <si>
    <t>обслуживания международных расчетных банковских карт в АО Банк "Национальный стандарт", исполнение договорных обязательств по заключенным договорам,  их</t>
  </si>
  <si>
    <t>изменения и расторжения, информирования меня о новых продуктах и услугах Банка, а также обеспечения соблюдения законов и нормативных правовых актов Российской</t>
  </si>
  <si>
    <t>Федерации.</t>
  </si>
  <si>
    <t>Согласие предоставляется на осуществление любых действий в отношении моих персональных данных, которые необходимы для достижения вышеуказанных целей,</t>
  </si>
  <si>
    <t>включая без ограничения: сбор, запись, обработку, систематизацию, накопление, хранение, уточнение (обновление, изменение), извлечение, использование, передача</t>
  </si>
  <si>
    <t>(распространение), обезличивание, блокирование, удаление, уничтожение, а также на передачу моих персональных данных для достижения указанных выше целей третьему</t>
  </si>
  <si>
    <t>лицу (в том числе не кредитной и небанковской организации), передачи Банком принадлежащих ему функций и полномочий иному лицу, а также при привлечении третьих</t>
  </si>
  <si>
    <t>лиц к оказанию услуг в указанных целях. Банк вправе в необходимом объеме раскрывать для совершения вышеуказанных действий информацию обо мне (включая</t>
  </si>
  <si>
    <t>мои  персональные данные) таким третьим лицам, их агентам и иным уполномоченным ими лицам, а также предоставлять таким лицам соответствующие документы, содержащие</t>
  </si>
  <si>
    <t>указанную информацию, осуществлять иные действия с моими персональными данными в строгом соответствии с действующим законодательством.</t>
  </si>
  <si>
    <t>Настоящее согласие может быть отозвано посредством направления мною письменного уведомления Банку в произвольной форме по почте заказным письмом с уведомле-</t>
  </si>
  <si>
    <t xml:space="preserve">нием о вручении, либо вручения уведомления лично под роспись представителю Банка, если иное не установлено законодательством Российской Федерации.  В случае </t>
  </si>
  <si>
    <t>отзыва согласия на обработку персональных данных прекращение обработки персональных данных происходит только после полного исполнения Сторонами обязательств,</t>
  </si>
  <si>
    <t xml:space="preserve"> вытекающих из договорных отношений, а уничтожение персональных данных производится не ранее истечения срока хранения, установленного для конкретного вида</t>
  </si>
  <si>
    <t xml:space="preserve">документов, если персональные данные содержатся в указанных документах. </t>
  </si>
  <si>
    <t>Заявления, Памяткой для держателей карт ознакомлен, обязуюсь их неукоснительно соблюдать;</t>
  </si>
  <si>
    <r>
      <t>ü</t>
    </r>
    <r>
      <rPr>
        <sz val="6"/>
        <rFont val="Arial"/>
        <family val="2"/>
        <charset val="204"/>
      </rPr>
      <t xml:space="preserve"> подписывая настоящее Заявление, выражаю свое согласие на присоединение к Правилам, которые совместно с Заявлением и Тарифами являются договором
</t>
    </r>
  </si>
  <si>
    <t>банковского счета (далее - Договор);</t>
  </si>
  <si>
    <r>
      <t>ü</t>
    </r>
    <r>
      <rPr>
        <sz val="6"/>
        <rFont val="Arial"/>
        <family val="2"/>
        <charset val="204"/>
      </rPr>
      <t xml:space="preserve"> обязуюсь выполнять условия указанного Договора;</t>
    </r>
  </si>
  <si>
    <r>
      <t>ü</t>
    </r>
    <r>
      <rPr>
        <sz val="6"/>
        <rFont val="Arial"/>
        <family val="2"/>
        <charset val="204"/>
      </rPr>
      <t xml:space="preserve">  действуя своей волей и в своем интересе прошу Банк без моих дополнительных распоряжений, без ограничения по сумме и количеству операций, осуществлять оплату</t>
    </r>
  </si>
  <si>
    <t>услуг (расходов) Банка в порядке и размерах, предусмотренных Правилами и Тарифами, с применением платежных документов, установленных Банком России;</t>
  </si>
  <si>
    <r>
      <t>ü</t>
    </r>
    <r>
      <rPr>
        <sz val="6"/>
        <rFont val="Arial"/>
        <family val="2"/>
        <charset val="204"/>
      </rPr>
      <t xml:space="preserve"> информация, приведенная в настоящем Заявлении, является полной и достоверной. Обязуюсь в письменной форме незамедлительно информировать Банк обо
</t>
    </r>
  </si>
  <si>
    <t>всех изменениях предоставленной информации;</t>
  </si>
  <si>
    <t>Прошу предоставить доступ к услугам: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</si>
</sst>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8"/>
      <name val="Arial"/>
      <family val="2"/>
      <charset val="204"/>
    </font>
    <font>
      <sz val="8"/>
      <color indexed="9"/>
      <name val="Arial"/>
      <family val="2"/>
      <charset val="204"/>
    </font>
    <font>
      <b/>
      <sz val="8"/>
      <name val="Arial"/>
      <family val="2"/>
      <charset val="204"/>
    </font>
    <font>
      <sz val="6"/>
      <name val="Arial"/>
      <family val="2"/>
      <charset val="204"/>
    </font>
    <font>
      <sz val="6"/>
      <name val="Wingdings"/>
      <charset val="2"/>
    </font>
    <font>
      <sz val="8"/>
      <name val="Wingdings"/>
      <charset val="2"/>
    </font>
    <font>
      <sz val="6"/>
      <name val="Arial Cyr"/>
      <charset val="204"/>
    </font>
    <font>
      <sz val="7"/>
      <name val="Arial"/>
      <family val="2"/>
      <charset val="204"/>
    </font>
    <font>
      <b/>
      <sz val="6.5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49" fontId="2" fillId="2" borderId="0" xfId="0" applyNumberFormat="1" applyFont="1" applyFill="1"/>
    <xf numFmtId="0" fontId="2" fillId="2" borderId="0" xfId="0" applyFont="1" applyFill="1"/>
    <xf numFmtId="0" fontId="6" fillId="0" borderId="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" fillId="0" borderId="2" xfId="0" applyFont="1" applyBorder="1" applyAlignment="1"/>
    <xf numFmtId="0" fontId="1" fillId="0" borderId="4" xfId="0" applyFont="1" applyBorder="1" applyAlignment="1"/>
    <xf numFmtId="49" fontId="2" fillId="2" borderId="0" xfId="0" applyNumberFormat="1" applyFont="1" applyFill="1" applyAlignment="1">
      <alignment horizontal="right"/>
    </xf>
    <xf numFmtId="0" fontId="2" fillId="2" borderId="0" xfId="0" applyFont="1" applyFill="1" applyAlignment="1">
      <alignment horizontal="right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3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4" fillId="0" borderId="0" xfId="0" applyFont="1" applyFill="1" applyBorder="1" applyAlignment="1">
      <alignment horizontal="justify" vertical="top" wrapText="1"/>
    </xf>
    <xf numFmtId="0" fontId="1" fillId="0" borderId="8" xfId="0" applyFont="1" applyFill="1" applyBorder="1"/>
    <xf numFmtId="0" fontId="1" fillId="0" borderId="0" xfId="0" applyFont="1" applyFill="1" applyBorder="1"/>
    <xf numFmtId="0" fontId="1" fillId="0" borderId="9" xfId="0" applyFont="1" applyFill="1" applyBorder="1"/>
    <xf numFmtId="0" fontId="1" fillId="0" borderId="0" xfId="0" applyFont="1" applyFill="1" applyBorder="1" applyAlignment="1"/>
    <xf numFmtId="0" fontId="4" fillId="0" borderId="7" xfId="0" applyFont="1" applyFill="1" applyBorder="1" applyAlignment="1">
      <alignment horizontal="center"/>
    </xf>
    <xf numFmtId="0" fontId="4" fillId="0" borderId="7" xfId="0" applyFont="1" applyFill="1" applyBorder="1" applyAlignment="1"/>
    <xf numFmtId="0" fontId="1" fillId="0" borderId="2" xfId="0" applyFont="1" applyBorder="1"/>
    <xf numFmtId="0" fontId="4" fillId="0" borderId="0" xfId="0" applyFont="1" applyFill="1" applyBorder="1" applyAlignment="1">
      <alignment horizontal="justify" vertical="top" wrapText="1"/>
    </xf>
    <xf numFmtId="0" fontId="1" fillId="3" borderId="3" xfId="0" applyFont="1" applyFill="1" applyBorder="1" applyAlignment="1"/>
    <xf numFmtId="0" fontId="1" fillId="3" borderId="1" xfId="0" applyFont="1" applyFill="1" applyBorder="1" applyAlignment="1"/>
    <xf numFmtId="0" fontId="1" fillId="3" borderId="12" xfId="0" applyFont="1" applyFill="1" applyBorder="1" applyAlignment="1"/>
    <xf numFmtId="0" fontId="3" fillId="3" borderId="6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1" fillId="0" borderId="7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justify" vertical="top" wrapText="1"/>
    </xf>
    <xf numFmtId="0" fontId="4" fillId="0" borderId="0" xfId="0" applyFont="1" applyFill="1" applyBorder="1" applyAlignment="1">
      <alignment horizontal="justify" vertical="top" wrapText="1"/>
    </xf>
    <xf numFmtId="0" fontId="6" fillId="0" borderId="0" xfId="0" applyFont="1" applyFill="1" applyBorder="1" applyAlignment="1">
      <alignment horizontal="center"/>
    </xf>
    <xf numFmtId="0" fontId="1" fillId="0" borderId="9" xfId="0" applyFont="1" applyFill="1" applyBorder="1" applyAlignment="1"/>
    <xf numFmtId="0" fontId="8" fillId="0" borderId="0" xfId="0" applyFont="1" applyFill="1" applyBorder="1" applyAlignment="1">
      <alignment horizontal="left"/>
    </xf>
    <xf numFmtId="0" fontId="6" fillId="0" borderId="7" xfId="0" applyFont="1" applyFill="1" applyBorder="1" applyAlignment="1">
      <alignment horizontal="center"/>
    </xf>
    <xf numFmtId="0" fontId="1" fillId="0" borderId="7" xfId="0" applyFont="1" applyFill="1" applyBorder="1" applyAlignment="1"/>
    <xf numFmtId="0" fontId="1" fillId="0" borderId="7" xfId="0" applyFont="1" applyFill="1" applyBorder="1"/>
    <xf numFmtId="0" fontId="1" fillId="0" borderId="10" xfId="0" applyFont="1" applyFill="1" applyBorder="1" applyAlignment="1"/>
    <xf numFmtId="0" fontId="6" fillId="0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3" borderId="12" xfId="0" applyFont="1" applyFill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4" xfId="0" applyFill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3" fillId="3" borderId="12" xfId="0" applyFont="1" applyFill="1" applyBorder="1" applyAlignment="1">
      <alignment horizontal="left"/>
    </xf>
    <xf numFmtId="0" fontId="4" fillId="0" borderId="8" xfId="0" applyFont="1" applyFill="1" applyBorder="1" applyAlignment="1">
      <alignment horizontal="justify" vertical="top" wrapText="1"/>
    </xf>
    <xf numFmtId="0" fontId="4" fillId="0" borderId="0" xfId="0" applyFont="1" applyFill="1" applyBorder="1" applyAlignment="1">
      <alignment horizontal="justify" vertical="top" wrapText="1"/>
    </xf>
    <xf numFmtId="0" fontId="4" fillId="0" borderId="9" xfId="0" applyFont="1" applyFill="1" applyBorder="1" applyAlignment="1">
      <alignment horizontal="justify" vertical="top" wrapText="1"/>
    </xf>
    <xf numFmtId="0" fontId="5" fillId="0" borderId="8" xfId="0" applyFont="1" applyFill="1" applyBorder="1" applyAlignment="1">
      <alignment horizontal="justify" vertical="top" wrapText="1"/>
    </xf>
    <xf numFmtId="0" fontId="5" fillId="0" borderId="6" xfId="0" applyFont="1" applyFill="1" applyBorder="1" applyAlignment="1">
      <alignment horizontal="justify" vertical="top" wrapText="1"/>
    </xf>
    <xf numFmtId="0" fontId="4" fillId="0" borderId="2" xfId="0" applyFont="1" applyFill="1" applyBorder="1" applyAlignment="1">
      <alignment horizontal="justify" vertical="top" wrapText="1"/>
    </xf>
    <xf numFmtId="0" fontId="4" fillId="0" borderId="4" xfId="0" applyFont="1" applyFill="1" applyBorder="1" applyAlignment="1">
      <alignment horizontal="justify" vertical="top" wrapText="1"/>
    </xf>
    <xf numFmtId="0" fontId="5" fillId="0" borderId="0" xfId="0" applyFont="1" applyFill="1" applyBorder="1" applyAlignment="1">
      <alignment horizontal="justify" vertical="top" wrapText="1"/>
    </xf>
    <xf numFmtId="0" fontId="5" fillId="0" borderId="9" xfId="0" applyFont="1" applyFill="1" applyBorder="1" applyAlignment="1">
      <alignment horizontal="justify"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" fillId="0" borderId="11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3" borderId="5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3" borderId="11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3" fillId="3" borderId="10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 vertical="center" wrapText="1"/>
    </xf>
    <xf numFmtId="0" fontId="1" fillId="0" borderId="7" xfId="0" applyFont="1" applyBorder="1" applyAlignment="1"/>
    <xf numFmtId="0" fontId="0" fillId="0" borderId="7" xfId="0" applyBorder="1" applyAlignment="1"/>
    <xf numFmtId="49" fontId="3" fillId="0" borderId="7" xfId="0" applyNumberFormat="1" applyFont="1" applyBorder="1" applyAlignment="1">
      <alignment horizontal="center"/>
    </xf>
    <xf numFmtId="0" fontId="4" fillId="0" borderId="11" xfId="0" applyFont="1" applyFill="1" applyBorder="1" applyAlignment="1">
      <alignment horizontal="justify" vertical="top" wrapText="1"/>
    </xf>
    <xf numFmtId="0" fontId="4" fillId="0" borderId="7" xfId="0" applyFont="1" applyFill="1" applyBorder="1" applyAlignment="1">
      <alignment horizontal="justify" vertical="top" wrapText="1"/>
    </xf>
    <xf numFmtId="0" fontId="4" fillId="0" borderId="10" xfId="0" applyFont="1" applyFill="1" applyBorder="1" applyAlignment="1">
      <alignment horizontal="justify" vertical="top" wrapText="1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6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3" fillId="3" borderId="3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left" vertical="center" wrapText="1"/>
    </xf>
    <xf numFmtId="0" fontId="9" fillId="3" borderId="6" xfId="0" applyFont="1" applyFill="1" applyBorder="1" applyAlignment="1">
      <alignment horizontal="left"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3" borderId="4" xfId="0" applyFont="1" applyFill="1" applyBorder="1" applyAlignment="1">
      <alignment horizontal="left" vertical="top" wrapText="1"/>
    </xf>
    <xf numFmtId="0" fontId="1" fillId="3" borderId="6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7" fillId="0" borderId="8" xfId="0" applyFont="1" applyFill="1" applyBorder="1" applyAlignment="1">
      <alignment horizontal="justify" vertical="top" wrapText="1"/>
    </xf>
    <xf numFmtId="0" fontId="7" fillId="0" borderId="0" xfId="0" applyFont="1" applyFill="1" applyBorder="1" applyAlignment="1">
      <alignment horizontal="justify" vertical="top" wrapText="1"/>
    </xf>
    <xf numFmtId="0" fontId="7" fillId="0" borderId="9" xfId="0" applyFont="1" applyFill="1" applyBorder="1" applyAlignment="1">
      <alignment horizontal="justify" vertical="top"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57150</xdr:colOff>
      <xdr:row>4</xdr:row>
      <xdr:rowOff>9525</xdr:rowOff>
    </xdr:to>
    <xdr:pic>
      <xdr:nvPicPr>
        <xdr:cNvPr id="1025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716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05"/>
  <sheetViews>
    <sheetView tabSelected="1" zoomScale="115" zoomScaleNormal="115" workbookViewId="0">
      <selection activeCell="AA1" sqref="AA1:AP1"/>
    </sheetView>
  </sheetViews>
  <sheetFormatPr defaultColWidth="2.140625" defaultRowHeight="11.25" customHeight="1" x14ac:dyDescent="0.2"/>
  <cols>
    <col min="1" max="1" width="2.140625" style="1" customWidth="1"/>
    <col min="2" max="14" width="2.140625" style="1"/>
    <col min="15" max="15" width="2.42578125" style="1" customWidth="1"/>
    <col min="16" max="35" width="2.140625" style="1"/>
    <col min="36" max="36" width="3" style="1" customWidth="1"/>
    <col min="37" max="16384" width="2.140625" style="1"/>
  </cols>
  <sheetData>
    <row r="1" spans="1:42" ht="11.25" customHeight="1" x14ac:dyDescent="0.2">
      <c r="AA1" s="95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</row>
    <row r="2" spans="1:42" ht="11.25" customHeight="1" x14ac:dyDescent="0.2">
      <c r="Y2" s="2"/>
      <c r="Z2" s="2"/>
      <c r="AA2" s="136" t="s">
        <v>1</v>
      </c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8"/>
    </row>
    <row r="3" spans="1:42" ht="11.25" customHeight="1" x14ac:dyDescent="0.2">
      <c r="N3" s="5"/>
      <c r="O3" s="5"/>
      <c r="P3" s="5"/>
      <c r="Q3" s="5"/>
      <c r="R3" s="5"/>
      <c r="S3" s="5"/>
      <c r="T3" s="5"/>
      <c r="U3" s="5"/>
      <c r="V3" s="5"/>
      <c r="W3" s="13"/>
      <c r="AA3" s="139" t="str">
        <f>"" &amp; D_NUM</f>
        <v/>
      </c>
      <c r="AB3" s="140"/>
      <c r="AC3" s="140"/>
      <c r="AD3" s="140"/>
      <c r="AE3" s="140"/>
      <c r="AF3" s="140"/>
      <c r="AG3" s="140"/>
      <c r="AH3" s="140"/>
      <c r="AI3" s="140"/>
      <c r="AJ3" s="140"/>
      <c r="AK3" s="3" t="s">
        <v>0</v>
      </c>
      <c r="AL3" s="140" t="str">
        <f>"" &amp; RIGHT(A_NUM,7)</f>
        <v/>
      </c>
      <c r="AM3" s="140"/>
      <c r="AN3" s="140"/>
      <c r="AO3" s="140"/>
      <c r="AP3" s="141"/>
    </row>
    <row r="4" spans="1:42" ht="11.25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12"/>
    </row>
    <row r="5" spans="1:42" ht="11.25" customHeight="1" x14ac:dyDescent="0.2">
      <c r="A5" s="127" t="s">
        <v>3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  <c r="AK5" s="127"/>
      <c r="AL5" s="127"/>
      <c r="AM5" s="127"/>
      <c r="AN5" s="127"/>
      <c r="AO5" s="127"/>
      <c r="AP5" s="127"/>
    </row>
    <row r="6" spans="1:42" ht="11.25" customHeight="1" x14ac:dyDescent="0.2">
      <c r="A6" s="127" t="s">
        <v>63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27"/>
      <c r="AL6" s="127"/>
      <c r="AM6" s="127"/>
      <c r="AN6" s="127"/>
      <c r="AO6" s="127"/>
      <c r="AP6" s="127"/>
    </row>
    <row r="7" spans="1:42" ht="11.25" customHeight="1" x14ac:dyDescent="0.2">
      <c r="A7" s="128" t="s">
        <v>2</v>
      </c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28"/>
      <c r="AC7" s="128"/>
      <c r="AD7" s="128"/>
      <c r="AE7" s="128"/>
      <c r="AF7" s="128"/>
      <c r="AG7" s="128"/>
      <c r="AH7" s="128"/>
      <c r="AI7" s="128"/>
      <c r="AJ7" s="128"/>
      <c r="AK7" s="128"/>
      <c r="AL7" s="128"/>
      <c r="AM7" s="128"/>
      <c r="AN7" s="128"/>
      <c r="AO7" s="128"/>
      <c r="AP7" s="128"/>
    </row>
    <row r="8" spans="1:42" ht="11.25" customHeight="1" x14ac:dyDescent="0.2">
      <c r="A8" s="129" t="s">
        <v>86</v>
      </c>
      <c r="B8" s="129"/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29"/>
    </row>
    <row r="9" spans="1:42" ht="11.25" customHeight="1" x14ac:dyDescent="0.2">
      <c r="A9" s="57" t="s">
        <v>67</v>
      </c>
      <c r="B9" s="58"/>
      <c r="C9" s="58"/>
      <c r="D9" s="58"/>
      <c r="E9" s="58"/>
      <c r="F9" s="58"/>
      <c r="G9" s="58"/>
      <c r="H9" s="58"/>
      <c r="I9" s="58"/>
      <c r="J9" s="58"/>
      <c r="K9" s="18" t="str">
        <f>IF(MID(A_NUM,6,3)="810","þ","¨")</f>
        <v>¨</v>
      </c>
      <c r="L9" s="109" t="s">
        <v>68</v>
      </c>
      <c r="M9" s="109"/>
      <c r="N9" s="109"/>
      <c r="O9" s="109"/>
      <c r="P9" s="6" t="str">
        <f>IF(MID(A_NUM,6,3)="840","þ","¨")</f>
        <v>¨</v>
      </c>
      <c r="Q9" s="109" t="s">
        <v>69</v>
      </c>
      <c r="R9" s="109"/>
      <c r="S9" s="109"/>
      <c r="T9" s="109"/>
      <c r="U9" s="109"/>
      <c r="V9" s="6" t="str">
        <f>IF(MID(A_NUM,6,3)="978","þ","¨")</f>
        <v>¨</v>
      </c>
      <c r="W9" s="109" t="s">
        <v>70</v>
      </c>
      <c r="X9" s="109"/>
      <c r="Y9" s="110"/>
      <c r="Z9" s="88" t="s">
        <v>71</v>
      </c>
      <c r="AA9" s="89"/>
      <c r="AB9" s="89"/>
      <c r="AC9" s="89"/>
      <c r="AD9" s="89"/>
      <c r="AE9" s="89"/>
      <c r="AF9" s="89"/>
      <c r="AG9" s="89"/>
      <c r="AH9" s="89"/>
      <c r="AI9" s="90"/>
      <c r="AJ9" s="6" t="s">
        <v>11</v>
      </c>
      <c r="AK9" s="109" t="s">
        <v>72</v>
      </c>
      <c r="AL9" s="109"/>
      <c r="AM9" s="109"/>
      <c r="AN9" s="109"/>
      <c r="AO9" s="109"/>
      <c r="AP9" s="110"/>
    </row>
    <row r="10" spans="1:42" ht="11.25" customHeight="1" x14ac:dyDescent="0.2">
      <c r="A10" s="75" t="s">
        <v>77</v>
      </c>
      <c r="B10" s="76"/>
      <c r="C10" s="76"/>
      <c r="D10" s="76"/>
      <c r="E10" s="76"/>
      <c r="F10" s="76"/>
      <c r="G10" s="76"/>
      <c r="H10" s="76"/>
      <c r="I10" s="76"/>
      <c r="J10" s="77"/>
      <c r="K10" s="6" t="str">
        <f>IF(LEFT(C_NUM,6)="429773","þ","¨")</f>
        <v>¨</v>
      </c>
      <c r="L10" s="10" t="s">
        <v>4</v>
      </c>
      <c r="M10" s="10"/>
      <c r="N10" s="10"/>
      <c r="O10" s="10"/>
      <c r="P10" s="10"/>
      <c r="Q10" s="10"/>
      <c r="R10" s="28"/>
      <c r="S10" s="28"/>
      <c r="T10" s="10"/>
      <c r="U10" s="10"/>
      <c r="V10" s="10"/>
      <c r="W10" s="6" t="str">
        <f>IF(LEFT(C_NUM,6)="429774","þ","¨")</f>
        <v>¨</v>
      </c>
      <c r="X10" s="10" t="s">
        <v>5</v>
      </c>
      <c r="Y10" s="10"/>
      <c r="Z10" s="10"/>
      <c r="AA10" s="28"/>
      <c r="AB10" s="28"/>
      <c r="AC10" s="10"/>
      <c r="AD10" s="10"/>
      <c r="AE10" s="10"/>
      <c r="AF10" s="10"/>
      <c r="AG10" s="10"/>
      <c r="AH10" s="6" t="str">
        <f>IF(LEFT(C_NUM,6)="419608","þ","¨")</f>
        <v>¨</v>
      </c>
      <c r="AI10" s="10" t="s">
        <v>6</v>
      </c>
      <c r="AJ10" s="28"/>
      <c r="AK10" s="10"/>
      <c r="AL10" s="10"/>
      <c r="AM10" s="10"/>
      <c r="AN10" s="10"/>
      <c r="AO10" s="10"/>
      <c r="AP10" s="11"/>
    </row>
    <row r="11" spans="1:42" ht="9.9499999999999993" customHeight="1" x14ac:dyDescent="0.2">
      <c r="A11" s="78"/>
      <c r="B11" s="79"/>
      <c r="C11" s="79"/>
      <c r="D11" s="79"/>
      <c r="E11" s="79"/>
      <c r="F11" s="79"/>
      <c r="G11" s="79"/>
      <c r="H11" s="79"/>
      <c r="I11" s="79"/>
      <c r="J11" s="80"/>
      <c r="K11" s="39" t="str">
        <f>IF(LEFT(C_NUM,6)="518275","þ","¨")</f>
        <v>¨</v>
      </c>
      <c r="L11" s="25" t="s">
        <v>7</v>
      </c>
      <c r="M11" s="25"/>
      <c r="N11" s="25"/>
      <c r="O11" s="25"/>
      <c r="P11" s="25"/>
      <c r="Q11" s="25"/>
      <c r="R11" s="23"/>
      <c r="S11" s="23"/>
      <c r="T11" s="25"/>
      <c r="U11" s="25"/>
      <c r="V11" s="25"/>
      <c r="W11" s="39" t="str">
        <f>IF(LEFT(C_NUM,6)="518372","þ","¨")</f>
        <v>¨</v>
      </c>
      <c r="X11" s="25" t="s">
        <v>8</v>
      </c>
      <c r="Y11" s="25"/>
      <c r="Z11" s="25"/>
      <c r="AA11" s="23"/>
      <c r="AB11" s="23"/>
      <c r="AC11" s="25"/>
      <c r="AD11" s="25"/>
      <c r="AE11" s="25"/>
      <c r="AF11" s="25"/>
      <c r="AG11" s="25"/>
      <c r="AH11" s="39" t="s">
        <v>9</v>
      </c>
      <c r="AI11" s="25" t="s">
        <v>10</v>
      </c>
      <c r="AJ11" s="23"/>
      <c r="AK11" s="25"/>
      <c r="AL11" s="25"/>
      <c r="AM11" s="25"/>
      <c r="AN11" s="25"/>
      <c r="AO11" s="25"/>
      <c r="AP11" s="40"/>
    </row>
    <row r="12" spans="1:42" ht="9.9499999999999993" customHeight="1" x14ac:dyDescent="0.2">
      <c r="A12" s="78"/>
      <c r="B12" s="79"/>
      <c r="C12" s="79"/>
      <c r="D12" s="79"/>
      <c r="E12" s="79"/>
      <c r="F12" s="79"/>
      <c r="G12" s="79"/>
      <c r="H12" s="79"/>
      <c r="I12" s="79"/>
      <c r="J12" s="80"/>
      <c r="K12" s="39" t="str">
        <f>IF(LEFT(C_NUM,6)="429773","þ","¨")</f>
        <v>¨</v>
      </c>
      <c r="L12" s="25" t="s">
        <v>4</v>
      </c>
      <c r="M12" s="25"/>
      <c r="N12" s="25"/>
      <c r="O12" s="25"/>
      <c r="P12" s="25"/>
      <c r="Q12" s="17" t="s">
        <v>78</v>
      </c>
      <c r="R12" s="17"/>
      <c r="S12" s="17"/>
      <c r="T12" s="17"/>
      <c r="U12" s="17"/>
      <c r="V12" s="17"/>
      <c r="W12" s="39"/>
      <c r="X12" s="17"/>
      <c r="Y12" s="17"/>
      <c r="Z12" s="17"/>
      <c r="AA12" s="41"/>
      <c r="AB12" s="23"/>
      <c r="AC12" s="25"/>
      <c r="AD12" s="25"/>
      <c r="AE12" s="25"/>
      <c r="AF12" s="25"/>
      <c r="AG12" s="25"/>
      <c r="AH12" s="39"/>
      <c r="AI12" s="25"/>
      <c r="AJ12" s="23"/>
      <c r="AK12" s="25"/>
      <c r="AL12" s="25"/>
      <c r="AM12" s="25"/>
      <c r="AN12" s="25"/>
      <c r="AO12" s="25"/>
      <c r="AP12" s="40"/>
    </row>
    <row r="13" spans="1:42" ht="9.9499999999999993" customHeight="1" x14ac:dyDescent="0.2">
      <c r="A13" s="81"/>
      <c r="B13" s="82"/>
      <c r="C13" s="82"/>
      <c r="D13" s="82"/>
      <c r="E13" s="82"/>
      <c r="F13" s="82"/>
      <c r="G13" s="82"/>
      <c r="H13" s="82"/>
      <c r="I13" s="82"/>
      <c r="J13" s="83"/>
      <c r="K13" s="42" t="str">
        <f>IF(LEFT(C_NUM,6)="429773","þ","¨")</f>
        <v>¨</v>
      </c>
      <c r="L13" s="43" t="s">
        <v>4</v>
      </c>
      <c r="M13" s="43"/>
      <c r="N13" s="43"/>
      <c r="O13" s="43"/>
      <c r="P13" s="43"/>
      <c r="Q13" s="36" t="s">
        <v>79</v>
      </c>
      <c r="R13" s="36"/>
      <c r="S13" s="36"/>
      <c r="T13" s="36"/>
      <c r="U13" s="36"/>
      <c r="V13" s="36"/>
      <c r="W13" s="42"/>
      <c r="X13" s="36"/>
      <c r="Y13" s="36"/>
      <c r="Z13" s="36"/>
      <c r="AA13" s="36"/>
      <c r="AB13" s="44"/>
      <c r="AC13" s="43"/>
      <c r="AD13" s="43"/>
      <c r="AE13" s="43"/>
      <c r="AF13" s="43"/>
      <c r="AG13" s="43"/>
      <c r="AH13" s="42"/>
      <c r="AI13" s="43"/>
      <c r="AJ13" s="44"/>
      <c r="AK13" s="43"/>
      <c r="AL13" s="43"/>
      <c r="AM13" s="43"/>
      <c r="AN13" s="43"/>
      <c r="AO13" s="43"/>
      <c r="AP13" s="45"/>
    </row>
    <row r="14" spans="1:42" ht="9.9499999999999993" customHeight="1" x14ac:dyDescent="0.2">
      <c r="A14" s="57" t="s">
        <v>13</v>
      </c>
      <c r="B14" s="58"/>
      <c r="C14" s="58"/>
      <c r="D14" s="58"/>
      <c r="E14" s="58"/>
      <c r="F14" s="58"/>
      <c r="G14" s="58"/>
      <c r="H14" s="58"/>
      <c r="I14" s="58"/>
      <c r="J14" s="59"/>
      <c r="K14" s="9" t="str">
        <f>IF(C_PRIORITY="0","þ","¨")</f>
        <v>¨</v>
      </c>
      <c r="L14" s="55" t="s">
        <v>14</v>
      </c>
      <c r="M14" s="55"/>
      <c r="N14" s="55"/>
      <c r="O14" s="55"/>
      <c r="P14" s="55"/>
      <c r="Q14" s="55"/>
      <c r="R14" s="8" t="str">
        <f>IF(AND(C_PRIORITY&lt;&gt;"0",NOT(ISBLANK(C_PRIORITY))),"þ","¨")</f>
        <v>¨</v>
      </c>
      <c r="S14" s="55" t="s">
        <v>64</v>
      </c>
      <c r="T14" s="55"/>
      <c r="U14" s="55"/>
      <c r="V14" s="55"/>
      <c r="W14" s="55"/>
      <c r="X14" s="55"/>
      <c r="Y14" s="56"/>
      <c r="Z14" s="57" t="s">
        <v>12</v>
      </c>
      <c r="AA14" s="58"/>
      <c r="AB14" s="58"/>
      <c r="AC14" s="58"/>
      <c r="AD14" s="58"/>
      <c r="AE14" s="58"/>
      <c r="AF14" s="59"/>
      <c r="AG14" s="54" t="str">
        <f>"" &amp; IF(C_SECRET="Пароль","",C_SECRET)</f>
        <v/>
      </c>
      <c r="AH14" s="55"/>
      <c r="AI14" s="55"/>
      <c r="AJ14" s="55"/>
      <c r="AK14" s="55"/>
      <c r="AL14" s="55"/>
      <c r="AM14" s="55"/>
      <c r="AN14" s="55"/>
      <c r="AO14" s="55"/>
      <c r="AP14" s="56"/>
    </row>
    <row r="15" spans="1:42" ht="9.9499999999999993" customHeight="1" x14ac:dyDescent="0.2">
      <c r="A15" s="19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20"/>
    </row>
    <row r="16" spans="1:42" ht="11.25" customHeight="1" x14ac:dyDescent="0.2">
      <c r="A16" s="57" t="s">
        <v>15</v>
      </c>
      <c r="B16" s="58"/>
      <c r="C16" s="58"/>
      <c r="D16" s="58"/>
      <c r="E16" s="58"/>
      <c r="F16" s="58"/>
      <c r="G16" s="58"/>
      <c r="H16" s="58"/>
      <c r="I16" s="58"/>
      <c r="J16" s="59"/>
      <c r="K16" s="54" t="str">
        <f>"" &amp; A_FIO</f>
        <v/>
      </c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6"/>
    </row>
    <row r="17" spans="1:42" ht="10.5" customHeight="1" x14ac:dyDescent="0.2">
      <c r="A17" s="132" t="s">
        <v>74</v>
      </c>
      <c r="B17" s="133"/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Y17" s="133"/>
      <c r="Z17" s="133"/>
      <c r="AA17" s="133"/>
      <c r="AB17" s="133"/>
      <c r="AC17" s="133"/>
      <c r="AD17" s="133"/>
      <c r="AE17" s="133"/>
      <c r="AF17" s="133"/>
      <c r="AG17" s="133"/>
      <c r="AH17" s="133"/>
      <c r="AI17" s="133"/>
      <c r="AJ17" s="133"/>
      <c r="AK17" s="133"/>
      <c r="AL17" s="133"/>
      <c r="AM17" s="133"/>
      <c r="AN17" s="133"/>
      <c r="AO17" s="133"/>
      <c r="AP17" s="134"/>
    </row>
    <row r="18" spans="1:42" ht="11.25" customHeight="1" x14ac:dyDescent="0.2">
      <c r="A18" s="73" t="str">
        <f>MID(C_FIOLATIN,1,1)</f>
        <v/>
      </c>
      <c r="B18" s="74"/>
      <c r="C18" s="73" t="str">
        <f>MID(C_FIOLATIN,2,1)</f>
        <v/>
      </c>
      <c r="D18" s="74"/>
      <c r="E18" s="73" t="str">
        <f>MID(C_FIOLATIN,3,1)</f>
        <v/>
      </c>
      <c r="F18" s="74"/>
      <c r="G18" s="73" t="str">
        <f>MID(C_FIOLATIN,4,1)</f>
        <v/>
      </c>
      <c r="H18" s="74"/>
      <c r="I18" s="73" t="str">
        <f>MID(C_FIOLATIN,5,1)</f>
        <v/>
      </c>
      <c r="J18" s="74"/>
      <c r="K18" s="73" t="str">
        <f>MID(C_FIOLATIN,6,1)</f>
        <v/>
      </c>
      <c r="L18" s="74"/>
      <c r="M18" s="73" t="str">
        <f>MID(C_FIOLATIN,7,1)</f>
        <v/>
      </c>
      <c r="N18" s="74"/>
      <c r="O18" s="73" t="str">
        <f>MID(C_FIOLATIN,8,1)</f>
        <v/>
      </c>
      <c r="P18" s="74"/>
      <c r="Q18" s="73" t="str">
        <f>MID(C_FIOLATIN,9,1)</f>
        <v/>
      </c>
      <c r="R18" s="74"/>
      <c r="S18" s="73" t="str">
        <f>MID(C_FIOLATIN,10,1)</f>
        <v/>
      </c>
      <c r="T18" s="74"/>
      <c r="U18" s="73" t="str">
        <f>MID(C_FIOLATIN,11,1)</f>
        <v/>
      </c>
      <c r="V18" s="74"/>
      <c r="W18" s="73" t="str">
        <f>MID(C_FIOLATIN,12,1)</f>
        <v/>
      </c>
      <c r="X18" s="74"/>
      <c r="Y18" s="73" t="str">
        <f>MID(C_FIOLATIN,13,1)</f>
        <v/>
      </c>
      <c r="Z18" s="74"/>
      <c r="AA18" s="73" t="str">
        <f>MID(C_FIOLATIN,14,1)</f>
        <v/>
      </c>
      <c r="AB18" s="74"/>
      <c r="AC18" s="73" t="str">
        <f>MID(C_FIOLATIN,15,1)</f>
        <v/>
      </c>
      <c r="AD18" s="74"/>
      <c r="AE18" s="73" t="str">
        <f>MID(C_FIOLATIN,16,1)</f>
        <v/>
      </c>
      <c r="AF18" s="74"/>
      <c r="AG18" s="73" t="str">
        <f>MID(C_FIOLATIN,17,1)</f>
        <v/>
      </c>
      <c r="AH18" s="74"/>
      <c r="AI18" s="73" t="str">
        <f>MID(C_FIOLATIN,18,1)</f>
        <v/>
      </c>
      <c r="AJ18" s="74"/>
      <c r="AK18" s="73" t="str">
        <f>MID(C_FIOLATIN,19,1)</f>
        <v/>
      </c>
      <c r="AL18" s="135"/>
      <c r="AM18" s="130"/>
      <c r="AN18" s="130"/>
      <c r="AO18" s="130"/>
      <c r="AP18" s="131"/>
    </row>
    <row r="19" spans="1:42" ht="11.25" customHeight="1" x14ac:dyDescent="0.2">
      <c r="A19" s="91" t="s">
        <v>16</v>
      </c>
      <c r="B19" s="92"/>
      <c r="C19" s="92"/>
      <c r="D19" s="92"/>
      <c r="E19" s="92"/>
      <c r="F19" s="92"/>
      <c r="G19" s="92"/>
      <c r="H19" s="92"/>
      <c r="I19" s="92"/>
      <c r="J19" s="93"/>
      <c r="K19" s="84" t="str">
        <f>"" &amp; C_BIRTHDAY</f>
        <v/>
      </c>
      <c r="L19" s="85"/>
      <c r="M19" s="85"/>
      <c r="N19" s="85"/>
      <c r="O19" s="85"/>
      <c r="P19" s="86"/>
      <c r="Q19" s="91" t="s">
        <v>17</v>
      </c>
      <c r="R19" s="92"/>
      <c r="S19" s="92"/>
      <c r="T19" s="92"/>
      <c r="U19" s="92"/>
      <c r="V19" s="92"/>
      <c r="W19" s="93"/>
      <c r="X19" s="84" t="str">
        <f>"" &amp; C_BIRTHPLACE</f>
        <v/>
      </c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/>
      <c r="AK19" s="85"/>
      <c r="AL19" s="85"/>
      <c r="AM19" s="85"/>
      <c r="AN19" s="85"/>
      <c r="AO19" s="85"/>
      <c r="AP19" s="86"/>
    </row>
    <row r="20" spans="1:42" ht="11.25" customHeight="1" x14ac:dyDescent="0.2">
      <c r="A20" s="57" t="s">
        <v>18</v>
      </c>
      <c r="B20" s="58"/>
      <c r="C20" s="58"/>
      <c r="D20" s="58"/>
      <c r="E20" s="58"/>
      <c r="F20" s="58"/>
      <c r="G20" s="58"/>
      <c r="H20" s="58"/>
      <c r="I20" s="58"/>
      <c r="J20" s="59"/>
      <c r="K20" s="9" t="str">
        <f>IF(C_RESIDENT="1","þ","¨")</f>
        <v>¨</v>
      </c>
      <c r="L20" s="55" t="s">
        <v>19</v>
      </c>
      <c r="M20" s="55"/>
      <c r="N20" s="55"/>
      <c r="O20" s="55"/>
      <c r="P20" s="8" t="str">
        <f>IF(C_RESIDENT="0","þ","¨")</f>
        <v>¨</v>
      </c>
      <c r="Q20" s="55" t="s">
        <v>20</v>
      </c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109"/>
      <c r="AG20" s="110"/>
      <c r="AH20" s="88" t="s">
        <v>21</v>
      </c>
      <c r="AI20" s="89"/>
      <c r="AJ20" s="90"/>
      <c r="AK20" s="7" t="str">
        <f>IF(C_SEX="М","þ","¨")</f>
        <v>¨</v>
      </c>
      <c r="AL20" s="10" t="s">
        <v>22</v>
      </c>
      <c r="AM20" s="10"/>
      <c r="AN20" s="7" t="str">
        <f>IF(C_SEX="Ж","þ","¨")</f>
        <v>¨</v>
      </c>
      <c r="AO20" s="10" t="s">
        <v>23</v>
      </c>
      <c r="AP20" s="11"/>
    </row>
    <row r="21" spans="1:42" ht="11.25" customHeight="1" x14ac:dyDescent="0.2">
      <c r="A21" s="94" t="s">
        <v>24</v>
      </c>
      <c r="B21" s="94"/>
      <c r="C21" s="94"/>
      <c r="D21" s="94"/>
      <c r="E21" s="94"/>
      <c r="F21" s="94"/>
      <c r="G21" s="94"/>
      <c r="H21" s="94"/>
      <c r="I21" s="94"/>
      <c r="J21" s="94"/>
      <c r="K21" s="87" t="s">
        <v>25</v>
      </c>
      <c r="L21" s="87"/>
      <c r="M21" s="87"/>
      <c r="N21" s="87"/>
      <c r="O21" s="87"/>
      <c r="P21" s="9" t="str">
        <f>IF(C_DOCTYPE="Паспорт РФ","þ","¨")</f>
        <v>¨</v>
      </c>
      <c r="Q21" s="55" t="s">
        <v>26</v>
      </c>
      <c r="R21" s="55"/>
      <c r="S21" s="55"/>
      <c r="T21" s="55"/>
      <c r="U21" s="55"/>
      <c r="V21" s="8" t="str">
        <f>IF(AND(C_DOCTYPE&lt;&gt;"Паспорт РФ",NOT(ISBLANK(C_DOCTYPE))),"þ","¨")</f>
        <v>¨</v>
      </c>
      <c r="W21" s="55" t="s">
        <v>27</v>
      </c>
      <c r="X21" s="55"/>
      <c r="Y21" s="55"/>
      <c r="Z21" s="55"/>
      <c r="AA21" s="55"/>
      <c r="AB21" s="55"/>
      <c r="AC21" s="55"/>
      <c r="AD21" s="55"/>
      <c r="AE21" s="55"/>
      <c r="AF21" s="55" t="str">
        <f>IF(C_DOCTYPE&lt;&gt;"Паспорт РФ","" &amp; C_DOCTYPE,"")</f>
        <v/>
      </c>
      <c r="AG21" s="55"/>
      <c r="AH21" s="55"/>
      <c r="AI21" s="55"/>
      <c r="AJ21" s="55"/>
      <c r="AK21" s="55"/>
      <c r="AL21" s="55"/>
      <c r="AM21" s="55"/>
      <c r="AN21" s="55"/>
      <c r="AO21" s="55"/>
      <c r="AP21" s="56"/>
    </row>
    <row r="22" spans="1:42" ht="11.25" customHeight="1" x14ac:dyDescent="0.2">
      <c r="A22" s="94"/>
      <c r="B22" s="94"/>
      <c r="C22" s="94"/>
      <c r="D22" s="94"/>
      <c r="E22" s="94"/>
      <c r="F22" s="94"/>
      <c r="G22" s="94"/>
      <c r="H22" s="94"/>
      <c r="I22" s="94"/>
      <c r="J22" s="94"/>
      <c r="K22" s="47" t="s">
        <v>28</v>
      </c>
      <c r="L22" s="48"/>
      <c r="M22" s="48"/>
      <c r="N22" s="48"/>
      <c r="O22" s="49"/>
      <c r="P22" s="136" t="str">
        <f>IF(ISERR(FIND(" ",C_DOCNUM,1)),"",MID(C_DOCNUM,1,FIND(" ",C_DOCNUM,1)-1))</f>
        <v/>
      </c>
      <c r="Q22" s="137"/>
      <c r="R22" s="137"/>
      <c r="S22" s="138"/>
      <c r="T22" s="47" t="s">
        <v>29</v>
      </c>
      <c r="U22" s="48"/>
      <c r="V22" s="48"/>
      <c r="W22" s="48"/>
      <c r="X22" s="32"/>
      <c r="Y22" s="54" t="str">
        <f>IF(ISERR(FIND(" ",C_DOCNUM,1)),"" &amp; C_DOCNUM,MID(C_DOCNUM,FIND(" ",C_DOCNUM,1)+1,20))</f>
        <v/>
      </c>
      <c r="Z22" s="55"/>
      <c r="AA22" s="55"/>
      <c r="AB22" s="55"/>
      <c r="AC22" s="55"/>
      <c r="AD22" s="55"/>
      <c r="AE22" s="56"/>
      <c r="AF22" s="30" t="s">
        <v>30</v>
      </c>
      <c r="AG22" s="31"/>
      <c r="AH22" s="31"/>
      <c r="AI22" s="31"/>
      <c r="AJ22" s="32"/>
      <c r="AK22" s="84" t="str">
        <f>"" &amp; C_DOCDATE</f>
        <v/>
      </c>
      <c r="AL22" s="85"/>
      <c r="AM22" s="85"/>
      <c r="AN22" s="85"/>
      <c r="AO22" s="85"/>
      <c r="AP22" s="86"/>
    </row>
    <row r="23" spans="1:42" ht="11.25" customHeight="1" x14ac:dyDescent="0.2">
      <c r="A23" s="94"/>
      <c r="B23" s="94"/>
      <c r="C23" s="94"/>
      <c r="D23" s="94"/>
      <c r="E23" s="94"/>
      <c r="F23" s="94"/>
      <c r="G23" s="94"/>
      <c r="H23" s="94"/>
      <c r="I23" s="94"/>
      <c r="J23" s="94"/>
      <c r="K23" s="87" t="s">
        <v>31</v>
      </c>
      <c r="L23" s="87"/>
      <c r="M23" s="87"/>
      <c r="N23" s="87"/>
      <c r="O23" s="87"/>
      <c r="P23" s="54" t="str">
        <f>"" &amp; C_DOCPLACE &amp; " " &amp; C_DOCPLACE_P</f>
        <v xml:space="preserve"> </v>
      </c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6"/>
    </row>
    <row r="24" spans="1:42" ht="11.25" customHeight="1" x14ac:dyDescent="0.2">
      <c r="A24" s="33" t="s">
        <v>61</v>
      </c>
      <c r="B24" s="34"/>
      <c r="C24" s="34"/>
      <c r="D24" s="34"/>
      <c r="E24" s="34"/>
      <c r="F24" s="34"/>
      <c r="G24" s="34"/>
      <c r="H24" s="34"/>
      <c r="I24" s="34"/>
      <c r="J24" s="35"/>
      <c r="K24" s="47" t="s">
        <v>28</v>
      </c>
      <c r="L24" s="48"/>
      <c r="M24" s="48"/>
      <c r="N24" s="48"/>
      <c r="O24" s="49"/>
      <c r="P24" s="50"/>
      <c r="Q24" s="50"/>
      <c r="R24" s="50"/>
      <c r="S24" s="50"/>
      <c r="T24" s="30" t="s">
        <v>29</v>
      </c>
      <c r="U24" s="31"/>
      <c r="V24" s="31"/>
      <c r="W24" s="31"/>
      <c r="X24" s="32"/>
      <c r="Y24" s="50"/>
      <c r="Z24" s="50"/>
      <c r="AA24" s="50"/>
      <c r="AB24" s="50"/>
      <c r="AC24" s="50"/>
      <c r="AD24" s="50"/>
      <c r="AE24" s="50"/>
      <c r="AF24" s="30" t="s">
        <v>32</v>
      </c>
      <c r="AG24" s="31"/>
      <c r="AH24" s="31"/>
      <c r="AI24" s="31"/>
      <c r="AJ24" s="32"/>
      <c r="AK24" s="54"/>
      <c r="AL24" s="55"/>
      <c r="AM24" s="55"/>
      <c r="AN24" s="55"/>
      <c r="AO24" s="55"/>
      <c r="AP24" s="56"/>
    </row>
    <row r="25" spans="1:42" ht="11.25" customHeight="1" x14ac:dyDescent="0.2">
      <c r="A25" s="33" t="s">
        <v>62</v>
      </c>
      <c r="B25" s="34"/>
      <c r="C25" s="34"/>
      <c r="D25" s="34"/>
      <c r="E25" s="34"/>
      <c r="F25" s="34"/>
      <c r="G25" s="34"/>
      <c r="H25" s="34"/>
      <c r="I25" s="34"/>
      <c r="J25" s="35"/>
      <c r="K25" s="47" t="s">
        <v>28</v>
      </c>
      <c r="L25" s="48"/>
      <c r="M25" s="48"/>
      <c r="N25" s="48"/>
      <c r="O25" s="49"/>
      <c r="P25" s="50"/>
      <c r="Q25" s="50"/>
      <c r="R25" s="50"/>
      <c r="S25" s="50"/>
      <c r="T25" s="30" t="s">
        <v>29</v>
      </c>
      <c r="U25" s="31"/>
      <c r="V25" s="31"/>
      <c r="W25" s="31"/>
      <c r="X25" s="32"/>
      <c r="Y25" s="50"/>
      <c r="Z25" s="50"/>
      <c r="AA25" s="50"/>
      <c r="AB25" s="50"/>
      <c r="AC25" s="50"/>
      <c r="AD25" s="50"/>
      <c r="AE25" s="50"/>
      <c r="AF25" s="30" t="s">
        <v>32</v>
      </c>
      <c r="AG25" s="31"/>
      <c r="AH25" s="31"/>
      <c r="AI25" s="31"/>
      <c r="AJ25" s="32"/>
      <c r="AK25" s="54"/>
      <c r="AL25" s="55"/>
      <c r="AM25" s="55"/>
      <c r="AN25" s="55"/>
      <c r="AO25" s="55"/>
      <c r="AP25" s="56"/>
    </row>
    <row r="26" spans="1:42" ht="29.25" customHeight="1" x14ac:dyDescent="0.2">
      <c r="A26" s="117" t="s">
        <v>75</v>
      </c>
      <c r="B26" s="118"/>
      <c r="C26" s="118"/>
      <c r="D26" s="118"/>
      <c r="E26" s="118"/>
      <c r="F26" s="118"/>
      <c r="G26" s="118"/>
      <c r="H26" s="118"/>
      <c r="I26" s="118"/>
      <c r="J26" s="119"/>
      <c r="K26" s="120" t="s">
        <v>28</v>
      </c>
      <c r="L26" s="121"/>
      <c r="M26" s="121"/>
      <c r="N26" s="121"/>
      <c r="O26" s="122"/>
      <c r="P26" s="111"/>
      <c r="Q26" s="112"/>
      <c r="R26" s="112"/>
      <c r="S26" s="113"/>
      <c r="T26" s="120" t="s">
        <v>29</v>
      </c>
      <c r="U26" s="121"/>
      <c r="V26" s="121"/>
      <c r="W26" s="121"/>
      <c r="X26" s="122"/>
      <c r="Y26" s="111"/>
      <c r="Z26" s="112"/>
      <c r="AA26" s="112"/>
      <c r="AB26" s="112"/>
      <c r="AC26" s="112"/>
      <c r="AD26" s="112"/>
      <c r="AE26" s="112"/>
      <c r="AF26" s="120" t="s">
        <v>32</v>
      </c>
      <c r="AG26" s="121"/>
      <c r="AH26" s="121"/>
      <c r="AI26" s="121"/>
      <c r="AJ26" s="122"/>
      <c r="AK26" s="51"/>
      <c r="AL26" s="52"/>
      <c r="AM26" s="52"/>
      <c r="AN26" s="52"/>
      <c r="AO26" s="52"/>
      <c r="AP26" s="53"/>
    </row>
    <row r="27" spans="1:42" ht="11.25" customHeight="1" x14ac:dyDescent="0.2">
      <c r="A27" s="114" t="s">
        <v>33</v>
      </c>
      <c r="B27" s="115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115"/>
      <c r="AJ27" s="115"/>
      <c r="AK27" s="115"/>
      <c r="AL27" s="115"/>
      <c r="AM27" s="115"/>
      <c r="AN27" s="115"/>
      <c r="AO27" s="115"/>
      <c r="AP27" s="116"/>
    </row>
    <row r="28" spans="1:42" ht="11.25" customHeight="1" x14ac:dyDescent="0.2">
      <c r="A28" s="54" t="str">
        <f>"" &amp; C_REGADDR</f>
        <v/>
      </c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6"/>
    </row>
    <row r="29" spans="1:42" ht="11.25" customHeight="1" x14ac:dyDescent="0.2">
      <c r="A29" s="54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6"/>
    </row>
    <row r="30" spans="1:42" ht="11.25" customHeight="1" x14ac:dyDescent="0.2">
      <c r="A30" s="114" t="s">
        <v>34</v>
      </c>
      <c r="B30" s="115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/>
      <c r="AO30" s="115"/>
      <c r="AP30" s="116"/>
    </row>
    <row r="31" spans="1:42" ht="11.25" customHeight="1" x14ac:dyDescent="0.2">
      <c r="A31" s="54" t="str">
        <f>"" &amp; C_POSTADDR</f>
        <v/>
      </c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5"/>
      <c r="AP31" s="56"/>
    </row>
    <row r="32" spans="1:42" ht="11.25" customHeight="1" x14ac:dyDescent="0.2">
      <c r="A32" s="54"/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6"/>
    </row>
    <row r="33" spans="1:42" ht="11.25" customHeight="1" x14ac:dyDescent="0.2">
      <c r="A33" s="57" t="s">
        <v>35</v>
      </c>
      <c r="B33" s="58"/>
      <c r="C33" s="58"/>
      <c r="D33" s="58"/>
      <c r="E33" s="58"/>
      <c r="F33" s="58"/>
      <c r="G33" s="58"/>
      <c r="H33" s="58"/>
      <c r="I33" s="58"/>
      <c r="J33" s="59"/>
      <c r="K33" s="54" t="str">
        <f>"" &amp; C_FACTORY_NAME</f>
        <v/>
      </c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6"/>
      <c r="AG33" s="57" t="s">
        <v>36</v>
      </c>
      <c r="AH33" s="58"/>
      <c r="AI33" s="108" t="str">
        <f>"" &amp; C_INN</f>
        <v/>
      </c>
      <c r="AJ33" s="108"/>
      <c r="AK33" s="108"/>
      <c r="AL33" s="108"/>
      <c r="AM33" s="108"/>
      <c r="AN33" s="108"/>
      <c r="AO33" s="108"/>
      <c r="AP33" s="108"/>
    </row>
    <row r="34" spans="1:42" ht="11.25" customHeight="1" x14ac:dyDescent="0.2">
      <c r="A34" s="57" t="s">
        <v>37</v>
      </c>
      <c r="B34" s="58"/>
      <c r="C34" s="58"/>
      <c r="D34" s="58"/>
      <c r="E34" s="58"/>
      <c r="F34" s="58"/>
      <c r="G34" s="58"/>
      <c r="H34" s="58"/>
      <c r="I34" s="58"/>
      <c r="J34" s="59"/>
      <c r="K34" s="87" t="s">
        <v>38</v>
      </c>
      <c r="L34" s="87"/>
      <c r="M34" s="87"/>
      <c r="N34" s="87"/>
      <c r="O34" s="108" t="str">
        <f>"" &amp; C_PHONE</f>
        <v/>
      </c>
      <c r="P34" s="108"/>
      <c r="Q34" s="108"/>
      <c r="R34" s="108"/>
      <c r="S34" s="108"/>
      <c r="T34" s="108"/>
      <c r="U34" s="108"/>
      <c r="V34" s="87" t="s">
        <v>39</v>
      </c>
      <c r="W34" s="87"/>
      <c r="X34" s="87"/>
      <c r="Y34" s="87"/>
      <c r="Z34" s="108" t="str">
        <f>"" &amp; C_PHONE_M</f>
        <v/>
      </c>
      <c r="AA34" s="108"/>
      <c r="AB34" s="108"/>
      <c r="AC34" s="108"/>
      <c r="AD34" s="108"/>
      <c r="AE34" s="108"/>
      <c r="AF34" s="108"/>
      <c r="AG34" s="87" t="s">
        <v>40</v>
      </c>
      <c r="AH34" s="87"/>
      <c r="AI34" s="87"/>
      <c r="AJ34" s="108"/>
      <c r="AK34" s="108"/>
      <c r="AL34" s="108"/>
      <c r="AM34" s="108"/>
      <c r="AN34" s="108"/>
      <c r="AO34" s="108"/>
      <c r="AP34" s="108"/>
    </row>
    <row r="35" spans="1:42" ht="11.25" customHeight="1" x14ac:dyDescent="0.2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</row>
    <row r="36" spans="1:42" ht="11.25" customHeight="1" x14ac:dyDescent="0.2">
      <c r="A36" s="103" t="s">
        <v>116</v>
      </c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</row>
    <row r="37" spans="1:42" ht="11.25" customHeight="1" x14ac:dyDescent="0.2">
      <c r="A37" s="104" t="s">
        <v>9</v>
      </c>
      <c r="B37" s="105"/>
      <c r="C37" s="57" t="s">
        <v>45</v>
      </c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9"/>
    </row>
    <row r="38" spans="1:42" ht="11.25" customHeight="1" x14ac:dyDescent="0.2">
      <c r="A38" s="106"/>
      <c r="B38" s="107"/>
      <c r="C38" s="57" t="s">
        <v>47</v>
      </c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9"/>
      <c r="Z38" s="97" t="s">
        <v>46</v>
      </c>
      <c r="AA38" s="97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/>
      <c r="AO38" s="101"/>
      <c r="AP38" s="102"/>
    </row>
    <row r="39" spans="1:42" ht="11.25" customHeight="1" x14ac:dyDescent="0.2">
      <c r="A39" s="63" t="s">
        <v>65</v>
      </c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7"/>
      <c r="AL39" s="67"/>
      <c r="AM39" s="67"/>
      <c r="AN39" s="67"/>
      <c r="AO39" s="67"/>
      <c r="AP39" s="68"/>
    </row>
    <row r="40" spans="1:42" ht="11.25" customHeight="1" x14ac:dyDescent="0.2">
      <c r="A40" s="63" t="s">
        <v>55</v>
      </c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8"/>
    </row>
    <row r="41" spans="1:42" ht="11.25" customHeight="1" x14ac:dyDescent="0.2">
      <c r="A41" s="98" t="s">
        <v>56</v>
      </c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99"/>
      <c r="AG41" s="99"/>
      <c r="AH41" s="99"/>
      <c r="AI41" s="99"/>
      <c r="AJ41" s="99"/>
      <c r="AK41" s="99"/>
      <c r="AL41" s="99"/>
      <c r="AM41" s="99"/>
      <c r="AN41" s="99"/>
      <c r="AO41" s="99"/>
      <c r="AP41" s="100"/>
    </row>
    <row r="42" spans="1:42" ht="19.5" customHeight="1" x14ac:dyDescent="0.2">
      <c r="A42" s="103" t="s">
        <v>41</v>
      </c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</row>
    <row r="43" spans="1:42" ht="11.25" customHeight="1" x14ac:dyDescent="0.2">
      <c r="A43" s="64" t="s">
        <v>76</v>
      </c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65"/>
      <c r="AN43" s="65"/>
      <c r="AO43" s="65"/>
      <c r="AP43" s="66"/>
    </row>
    <row r="44" spans="1:42" ht="11.25" customHeight="1" x14ac:dyDescent="0.2">
      <c r="A44" s="60" t="s">
        <v>73</v>
      </c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1"/>
      <c r="AJ44" s="61"/>
      <c r="AK44" s="61"/>
      <c r="AL44" s="61"/>
      <c r="AM44" s="61"/>
      <c r="AN44" s="61"/>
      <c r="AO44" s="61"/>
      <c r="AP44" s="62"/>
    </row>
    <row r="45" spans="1:42" ht="11.25" customHeight="1" x14ac:dyDescent="0.2">
      <c r="A45" s="60" t="s">
        <v>108</v>
      </c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1"/>
      <c r="AK45" s="61"/>
      <c r="AL45" s="61"/>
      <c r="AM45" s="61"/>
      <c r="AN45" s="61"/>
      <c r="AO45" s="61"/>
      <c r="AP45" s="62"/>
    </row>
    <row r="46" spans="1:42" ht="11.25" customHeight="1" x14ac:dyDescent="0.2">
      <c r="A46" s="63" t="s">
        <v>109</v>
      </c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/>
      <c r="AI46" s="61"/>
      <c r="AJ46" s="61"/>
      <c r="AK46" s="61"/>
      <c r="AL46" s="61"/>
      <c r="AM46" s="61"/>
      <c r="AN46" s="61"/>
      <c r="AO46" s="61"/>
      <c r="AP46" s="62"/>
    </row>
    <row r="47" spans="1:42" ht="11.25" customHeight="1" x14ac:dyDescent="0.2">
      <c r="A47" s="60" t="s">
        <v>110</v>
      </c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2"/>
    </row>
    <row r="48" spans="1:42" ht="11.25" customHeight="1" x14ac:dyDescent="0.2">
      <c r="A48" s="63" t="s">
        <v>111</v>
      </c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61"/>
      <c r="AJ48" s="61"/>
      <c r="AK48" s="61"/>
      <c r="AL48" s="61"/>
      <c r="AM48" s="61"/>
      <c r="AN48" s="61"/>
      <c r="AO48" s="61"/>
      <c r="AP48" s="62"/>
    </row>
    <row r="49" spans="1:42" ht="9.75" customHeight="1" x14ac:dyDescent="0.2">
      <c r="A49" s="63" t="s">
        <v>112</v>
      </c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  <c r="AE49" s="67"/>
      <c r="AF49" s="67"/>
      <c r="AG49" s="67"/>
      <c r="AH49" s="67"/>
      <c r="AI49" s="67"/>
      <c r="AJ49" s="67"/>
      <c r="AK49" s="67"/>
      <c r="AL49" s="67"/>
      <c r="AM49" s="67"/>
      <c r="AN49" s="67"/>
      <c r="AO49" s="67"/>
      <c r="AP49" s="68"/>
    </row>
    <row r="50" spans="1:42" ht="11.25" customHeight="1" x14ac:dyDescent="0.2">
      <c r="A50" s="60" t="s">
        <v>113</v>
      </c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61"/>
      <c r="AK50" s="61"/>
      <c r="AL50" s="61"/>
      <c r="AM50" s="61"/>
      <c r="AN50" s="61"/>
      <c r="AO50" s="61"/>
      <c r="AP50" s="62"/>
    </row>
    <row r="51" spans="1:42" ht="11.25" customHeight="1" x14ac:dyDescent="0.2">
      <c r="A51" s="63" t="s">
        <v>114</v>
      </c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2"/>
    </row>
    <row r="52" spans="1:42" ht="11.25" customHeight="1" x14ac:dyDescent="0.2">
      <c r="A52" s="60" t="s">
        <v>115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2"/>
    </row>
    <row r="53" spans="1:42" ht="11.25" customHeight="1" x14ac:dyDescent="0.2">
      <c r="A53" s="63" t="s">
        <v>48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2"/>
    </row>
    <row r="54" spans="1:42" ht="11.25" customHeight="1" x14ac:dyDescent="0.2">
      <c r="A54" s="63" t="s">
        <v>49</v>
      </c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2"/>
    </row>
    <row r="55" spans="1:42" ht="11.25" customHeight="1" x14ac:dyDescent="0.2">
      <c r="A55" s="60" t="s">
        <v>50</v>
      </c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61"/>
      <c r="AI55" s="61"/>
      <c r="AJ55" s="61"/>
      <c r="AK55" s="61"/>
      <c r="AL55" s="61"/>
      <c r="AM55" s="61"/>
      <c r="AN55" s="61"/>
      <c r="AO55" s="61"/>
      <c r="AP55" s="62"/>
    </row>
    <row r="56" spans="1:42" ht="11.25" customHeight="1" x14ac:dyDescent="0.2">
      <c r="A56" s="63" t="s">
        <v>51</v>
      </c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  <c r="AN56" s="61"/>
      <c r="AO56" s="61"/>
      <c r="AP56" s="62"/>
    </row>
    <row r="57" spans="1:42" ht="11.25" customHeight="1" x14ac:dyDescent="0.2">
      <c r="A57" s="60" t="s">
        <v>52</v>
      </c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61"/>
      <c r="AG57" s="61"/>
      <c r="AH57" s="61"/>
      <c r="AI57" s="61"/>
      <c r="AJ57" s="61"/>
      <c r="AK57" s="61"/>
      <c r="AL57" s="61"/>
      <c r="AM57" s="61"/>
      <c r="AN57" s="61"/>
      <c r="AO57" s="61"/>
      <c r="AP57" s="62"/>
    </row>
    <row r="58" spans="1:42" ht="11.25" customHeight="1" x14ac:dyDescent="0.2">
      <c r="A58" s="63" t="s">
        <v>53</v>
      </c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61"/>
      <c r="AE58" s="61"/>
      <c r="AF58" s="61"/>
      <c r="AG58" s="61"/>
      <c r="AH58" s="61"/>
      <c r="AI58" s="61"/>
      <c r="AJ58" s="61"/>
      <c r="AK58" s="61"/>
      <c r="AL58" s="61"/>
      <c r="AM58" s="61"/>
      <c r="AN58" s="61"/>
      <c r="AO58" s="61"/>
      <c r="AP58" s="62"/>
    </row>
    <row r="59" spans="1:42" ht="11.25" customHeight="1" x14ac:dyDescent="0.2">
      <c r="A59" s="98" t="s">
        <v>54</v>
      </c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  <c r="T59" s="99"/>
      <c r="U59" s="99"/>
      <c r="V59" s="99"/>
      <c r="W59" s="99"/>
      <c r="X59" s="99"/>
      <c r="Y59" s="99"/>
      <c r="Z59" s="99"/>
      <c r="AA59" s="99"/>
      <c r="AB59" s="99"/>
      <c r="AC59" s="99"/>
      <c r="AD59" s="99"/>
      <c r="AE59" s="99"/>
      <c r="AF59" s="99"/>
      <c r="AG59" s="99"/>
      <c r="AH59" s="99"/>
      <c r="AI59" s="99"/>
      <c r="AJ59" s="99"/>
      <c r="AK59" s="99"/>
      <c r="AL59" s="99"/>
      <c r="AM59" s="99"/>
      <c r="AN59" s="99"/>
      <c r="AO59" s="99"/>
      <c r="AP59" s="100"/>
    </row>
    <row r="60" spans="1:42" ht="11.25" customHeight="1" x14ac:dyDescent="0.2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</row>
    <row r="61" spans="1:42" ht="11.25" customHeight="1" x14ac:dyDescent="0.2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</row>
    <row r="62" spans="1:42" ht="11.25" customHeight="1" x14ac:dyDescent="0.2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</row>
    <row r="63" spans="1:42" ht="11.25" customHeight="1" x14ac:dyDescent="0.2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</row>
    <row r="64" spans="1:42" ht="11.25" customHeight="1" x14ac:dyDescent="0.2">
      <c r="A64" s="38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</row>
    <row r="65" spans="1:42" ht="11.25" customHeight="1" x14ac:dyDescent="0.2">
      <c r="A65" s="38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</row>
    <row r="66" spans="1:42" ht="11.25" customHeight="1" x14ac:dyDescent="0.2">
      <c r="A66" s="38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</row>
    <row r="67" spans="1:42" ht="11.25" customHeight="1" x14ac:dyDescent="0.2">
      <c r="A67" s="38"/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</row>
    <row r="68" spans="1:42" ht="11.25" customHeight="1" x14ac:dyDescent="0.2">
      <c r="A68" s="38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</row>
    <row r="69" spans="1:42" ht="11.25" customHeight="1" x14ac:dyDescent="0.2">
      <c r="A69" s="37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</row>
    <row r="70" spans="1:42" s="15" customFormat="1" ht="11.25" customHeight="1" x14ac:dyDescent="0.2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</row>
    <row r="71" spans="1:42" ht="11.25" customHeight="1" x14ac:dyDescent="0.2">
      <c r="A71" s="126" t="s">
        <v>66</v>
      </c>
      <c r="B71" s="126"/>
      <c r="C71" s="126"/>
      <c r="D71" s="126"/>
      <c r="E71" s="126"/>
      <c r="F71" s="126"/>
      <c r="G71" s="126"/>
      <c r="H71" s="126"/>
      <c r="I71" s="126"/>
      <c r="J71" s="126"/>
      <c r="K71" s="126"/>
      <c r="L71" s="126"/>
      <c r="M71" s="126"/>
      <c r="N71" s="126"/>
      <c r="O71" s="126"/>
      <c r="P71" s="126"/>
      <c r="Q71" s="126"/>
      <c r="R71" s="126"/>
      <c r="S71" s="126"/>
      <c r="T71" s="126"/>
      <c r="U71" s="126"/>
      <c r="V71" s="126"/>
      <c r="W71" s="126"/>
      <c r="X71" s="126"/>
      <c r="Y71" s="126"/>
      <c r="Z71" s="126"/>
      <c r="AA71" s="126"/>
      <c r="AB71" s="126"/>
      <c r="AC71" s="126"/>
      <c r="AD71" s="126"/>
      <c r="AE71" s="126"/>
      <c r="AF71" s="126"/>
      <c r="AG71" s="126"/>
      <c r="AH71" s="126"/>
      <c r="AI71" s="126"/>
      <c r="AJ71" s="126"/>
      <c r="AK71" s="126"/>
      <c r="AL71" s="126"/>
      <c r="AM71" s="126"/>
      <c r="AN71" s="126"/>
      <c r="AO71" s="126"/>
      <c r="AP71" s="126"/>
    </row>
    <row r="72" spans="1:42" ht="9.75" customHeight="1" x14ac:dyDescent="0.2">
      <c r="A72" s="69" t="s">
        <v>80</v>
      </c>
      <c r="B72" s="70"/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46" t="str">
        <f>IF(C_PRIORITY="0","þ","¨")</f>
        <v>¨</v>
      </c>
      <c r="AA72" s="71" t="s">
        <v>81</v>
      </c>
      <c r="AB72" s="71"/>
      <c r="AC72" s="71"/>
      <c r="AD72" s="71"/>
      <c r="AE72" s="71"/>
      <c r="AF72" s="71"/>
      <c r="AG72" s="71"/>
      <c r="AH72" s="46" t="str">
        <f>IF(C_PRIORITY="0","þ","¨")</f>
        <v>¨</v>
      </c>
      <c r="AI72" s="71" t="s">
        <v>82</v>
      </c>
      <c r="AJ72" s="71"/>
      <c r="AK72" s="71"/>
      <c r="AL72" s="71"/>
      <c r="AM72" s="71"/>
      <c r="AN72" s="71"/>
      <c r="AO72" s="71"/>
      <c r="AP72" s="72"/>
    </row>
    <row r="73" spans="1:42" ht="11.25" customHeight="1" x14ac:dyDescent="0.2">
      <c r="A73" s="60" t="s">
        <v>87</v>
      </c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1"/>
      <c r="AK73" s="61"/>
      <c r="AL73" s="61"/>
      <c r="AM73" s="61"/>
      <c r="AN73" s="61"/>
      <c r="AO73" s="61"/>
      <c r="AP73" s="62"/>
    </row>
    <row r="74" spans="1:42" ht="11.25" customHeight="1" x14ac:dyDescent="0.2">
      <c r="A74" s="60" t="s">
        <v>88</v>
      </c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  <c r="AB74" s="61"/>
      <c r="AC74" s="61"/>
      <c r="AD74" s="61"/>
      <c r="AE74" s="61"/>
      <c r="AF74" s="61"/>
      <c r="AG74" s="61"/>
      <c r="AH74" s="61"/>
      <c r="AI74" s="61"/>
      <c r="AJ74" s="61"/>
      <c r="AK74" s="61"/>
      <c r="AL74" s="61"/>
      <c r="AM74" s="61"/>
      <c r="AN74" s="61"/>
      <c r="AO74" s="61"/>
      <c r="AP74" s="62"/>
    </row>
    <row r="75" spans="1:42" ht="11.25" customHeight="1" x14ac:dyDescent="0.2">
      <c r="A75" s="60" t="s">
        <v>89</v>
      </c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  <c r="AA75" s="61"/>
      <c r="AB75" s="61"/>
      <c r="AC75" s="61"/>
      <c r="AD75" s="61"/>
      <c r="AE75" s="61"/>
      <c r="AF75" s="61"/>
      <c r="AG75" s="61"/>
      <c r="AH75" s="61"/>
      <c r="AI75" s="61"/>
      <c r="AJ75" s="61"/>
      <c r="AK75" s="61"/>
      <c r="AL75" s="61"/>
      <c r="AM75" s="61"/>
      <c r="AN75" s="61"/>
      <c r="AO75" s="61"/>
      <c r="AP75" s="62"/>
    </row>
    <row r="76" spans="1:42" ht="11.25" customHeight="1" x14ac:dyDescent="0.2">
      <c r="A76" s="60" t="s">
        <v>90</v>
      </c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  <c r="AA76" s="61"/>
      <c r="AB76" s="61"/>
      <c r="AC76" s="61"/>
      <c r="AD76" s="61"/>
      <c r="AE76" s="61"/>
      <c r="AF76" s="61"/>
      <c r="AG76" s="61"/>
      <c r="AH76" s="61"/>
      <c r="AI76" s="61"/>
      <c r="AJ76" s="61"/>
      <c r="AK76" s="61"/>
      <c r="AL76" s="61"/>
      <c r="AM76" s="61"/>
      <c r="AN76" s="61"/>
      <c r="AO76" s="61"/>
      <c r="AP76" s="62"/>
    </row>
    <row r="77" spans="1:42" ht="11.25" customHeight="1" x14ac:dyDescent="0.2">
      <c r="A77" s="60" t="s">
        <v>91</v>
      </c>
      <c r="B77" s="61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  <c r="AC77" s="61"/>
      <c r="AD77" s="61"/>
      <c r="AE77" s="61"/>
      <c r="AF77" s="61"/>
      <c r="AG77" s="61"/>
      <c r="AH77" s="61"/>
      <c r="AI77" s="61"/>
      <c r="AJ77" s="61"/>
      <c r="AK77" s="61"/>
      <c r="AL77" s="61"/>
      <c r="AM77" s="61"/>
      <c r="AN77" s="61"/>
      <c r="AO77" s="61"/>
      <c r="AP77" s="62"/>
    </row>
    <row r="78" spans="1:42" ht="11.25" customHeight="1" x14ac:dyDescent="0.2">
      <c r="A78" s="60" t="s">
        <v>92</v>
      </c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  <c r="AA78" s="61"/>
      <c r="AB78" s="61"/>
      <c r="AC78" s="61"/>
      <c r="AD78" s="61"/>
      <c r="AE78" s="61"/>
      <c r="AF78" s="61"/>
      <c r="AG78" s="61"/>
      <c r="AH78" s="61"/>
      <c r="AI78" s="61"/>
      <c r="AJ78" s="61"/>
      <c r="AK78" s="61"/>
      <c r="AL78" s="61"/>
      <c r="AM78" s="61"/>
      <c r="AN78" s="61"/>
      <c r="AO78" s="61"/>
      <c r="AP78" s="62"/>
    </row>
    <row r="79" spans="1:42" ht="11.25" customHeight="1" x14ac:dyDescent="0.2">
      <c r="A79" s="60" t="s">
        <v>93</v>
      </c>
      <c r="B79" s="61"/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61"/>
      <c r="AP79" s="62"/>
    </row>
    <row r="80" spans="1:42" ht="11.25" customHeight="1" x14ac:dyDescent="0.2">
      <c r="A80" s="60" t="s">
        <v>94</v>
      </c>
      <c r="B80" s="61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  <c r="AN80" s="61"/>
      <c r="AO80" s="61"/>
      <c r="AP80" s="62"/>
    </row>
    <row r="81" spans="1:42" ht="11.25" customHeight="1" x14ac:dyDescent="0.2">
      <c r="A81" s="60" t="s">
        <v>95</v>
      </c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  <c r="AA81" s="61"/>
      <c r="AB81" s="61"/>
      <c r="AC81" s="61"/>
      <c r="AD81" s="61"/>
      <c r="AE81" s="61"/>
      <c r="AF81" s="61"/>
      <c r="AG81" s="61"/>
      <c r="AH81" s="61"/>
      <c r="AI81" s="61"/>
      <c r="AJ81" s="61"/>
      <c r="AK81" s="61"/>
      <c r="AL81" s="61"/>
      <c r="AM81" s="61"/>
      <c r="AN81" s="61"/>
      <c r="AO81" s="61"/>
      <c r="AP81" s="62"/>
    </row>
    <row r="82" spans="1:42" ht="11.25" customHeight="1" x14ac:dyDescent="0.2">
      <c r="A82" s="60" t="s">
        <v>96</v>
      </c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1"/>
      <c r="AA82" s="61"/>
      <c r="AB82" s="61"/>
      <c r="AC82" s="61"/>
      <c r="AD82" s="61"/>
      <c r="AE82" s="61"/>
      <c r="AF82" s="61"/>
      <c r="AG82" s="61"/>
      <c r="AH82" s="61"/>
      <c r="AI82" s="61"/>
      <c r="AJ82" s="61"/>
      <c r="AK82" s="61"/>
      <c r="AL82" s="61"/>
      <c r="AM82" s="61"/>
      <c r="AN82" s="61"/>
      <c r="AO82" s="61"/>
      <c r="AP82" s="62"/>
    </row>
    <row r="83" spans="1:42" ht="11.25" customHeight="1" x14ac:dyDescent="0.2">
      <c r="A83" s="60" t="s">
        <v>97</v>
      </c>
      <c r="B83" s="61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  <c r="AA83" s="61"/>
      <c r="AB83" s="61"/>
      <c r="AC83" s="61"/>
      <c r="AD83" s="61"/>
      <c r="AE83" s="61"/>
      <c r="AF83" s="61"/>
      <c r="AG83" s="61"/>
      <c r="AH83" s="61"/>
      <c r="AI83" s="61"/>
      <c r="AJ83" s="61"/>
      <c r="AK83" s="61"/>
      <c r="AL83" s="61"/>
      <c r="AM83" s="61"/>
      <c r="AN83" s="61"/>
      <c r="AO83" s="61"/>
      <c r="AP83" s="62"/>
    </row>
    <row r="84" spans="1:42" ht="11.25" customHeight="1" x14ac:dyDescent="0.2">
      <c r="A84" s="60" t="s">
        <v>98</v>
      </c>
      <c r="B84" s="61"/>
      <c r="C84" s="61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  <c r="AA84" s="61"/>
      <c r="AB84" s="61"/>
      <c r="AC84" s="61"/>
      <c r="AD84" s="61"/>
      <c r="AE84" s="61"/>
      <c r="AF84" s="61"/>
      <c r="AG84" s="61"/>
      <c r="AH84" s="61"/>
      <c r="AI84" s="61"/>
      <c r="AJ84" s="61"/>
      <c r="AK84" s="61"/>
      <c r="AL84" s="61"/>
      <c r="AM84" s="61"/>
      <c r="AN84" s="61"/>
      <c r="AO84" s="61"/>
      <c r="AP84" s="62"/>
    </row>
    <row r="85" spans="1:42" ht="11.25" customHeight="1" x14ac:dyDescent="0.2">
      <c r="A85" s="60" t="s">
        <v>99</v>
      </c>
      <c r="B85" s="61"/>
      <c r="C85" s="61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1"/>
      <c r="AA85" s="61"/>
      <c r="AB85" s="61"/>
      <c r="AC85" s="61"/>
      <c r="AD85" s="61"/>
      <c r="AE85" s="61"/>
      <c r="AF85" s="61"/>
      <c r="AG85" s="61"/>
      <c r="AH85" s="61"/>
      <c r="AI85" s="61"/>
      <c r="AJ85" s="61"/>
      <c r="AK85" s="61"/>
      <c r="AL85" s="61"/>
      <c r="AM85" s="61"/>
      <c r="AN85" s="61"/>
      <c r="AO85" s="61"/>
      <c r="AP85" s="62"/>
    </row>
    <row r="86" spans="1:42" ht="11.25" customHeight="1" x14ac:dyDescent="0.2">
      <c r="A86" s="60" t="s">
        <v>100</v>
      </c>
      <c r="B86" s="61"/>
      <c r="C86" s="61"/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61"/>
      <c r="Z86" s="61"/>
      <c r="AA86" s="61"/>
      <c r="AB86" s="61"/>
      <c r="AC86" s="61"/>
      <c r="AD86" s="61"/>
      <c r="AE86" s="61"/>
      <c r="AF86" s="61"/>
      <c r="AG86" s="61"/>
      <c r="AH86" s="61"/>
      <c r="AI86" s="61"/>
      <c r="AJ86" s="61"/>
      <c r="AK86" s="61"/>
      <c r="AL86" s="61"/>
      <c r="AM86" s="61"/>
      <c r="AN86" s="61"/>
      <c r="AO86" s="61"/>
      <c r="AP86" s="62"/>
    </row>
    <row r="87" spans="1:42" ht="11.25" customHeight="1" x14ac:dyDescent="0.2">
      <c r="A87" s="123" t="s">
        <v>101</v>
      </c>
      <c r="B87" s="124"/>
      <c r="C87" s="124"/>
      <c r="D87" s="124"/>
      <c r="E87" s="124"/>
      <c r="F87" s="124"/>
      <c r="G87" s="124"/>
      <c r="H87" s="124"/>
      <c r="I87" s="124"/>
      <c r="J87" s="124"/>
      <c r="K87" s="124"/>
      <c r="L87" s="124"/>
      <c r="M87" s="124"/>
      <c r="N87" s="124"/>
      <c r="O87" s="124"/>
      <c r="P87" s="124"/>
      <c r="Q87" s="124"/>
      <c r="R87" s="124"/>
      <c r="S87" s="124"/>
      <c r="T87" s="124"/>
      <c r="U87" s="124"/>
      <c r="V87" s="124"/>
      <c r="W87" s="124"/>
      <c r="X87" s="124"/>
      <c r="Y87" s="124"/>
      <c r="Z87" s="124"/>
      <c r="AA87" s="124"/>
      <c r="AB87" s="124"/>
      <c r="AC87" s="124"/>
      <c r="AD87" s="124"/>
      <c r="AE87" s="124"/>
      <c r="AF87" s="124"/>
      <c r="AG87" s="124"/>
      <c r="AH87" s="124"/>
      <c r="AI87" s="124"/>
      <c r="AJ87" s="124"/>
      <c r="AK87" s="124"/>
      <c r="AL87" s="124"/>
      <c r="AM87" s="124"/>
      <c r="AN87" s="124"/>
      <c r="AO87" s="124"/>
      <c r="AP87" s="125"/>
    </row>
    <row r="88" spans="1:42" ht="11.25" customHeight="1" x14ac:dyDescent="0.2">
      <c r="A88" s="60" t="s">
        <v>102</v>
      </c>
      <c r="B88" s="61"/>
      <c r="C88" s="61"/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/>
      <c r="O88" s="61"/>
      <c r="P88" s="61"/>
      <c r="Q88" s="61"/>
      <c r="R88" s="61"/>
      <c r="S88" s="61"/>
      <c r="T88" s="61"/>
      <c r="U88" s="61"/>
      <c r="V88" s="61"/>
      <c r="W88" s="61"/>
      <c r="X88" s="61"/>
      <c r="Y88" s="61"/>
      <c r="Z88" s="61"/>
      <c r="AA88" s="61"/>
      <c r="AB88" s="61"/>
      <c r="AC88" s="61"/>
      <c r="AD88" s="61"/>
      <c r="AE88" s="61"/>
      <c r="AF88" s="61"/>
      <c r="AG88" s="61"/>
      <c r="AH88" s="61"/>
      <c r="AI88" s="61"/>
      <c r="AJ88" s="61"/>
      <c r="AK88" s="61"/>
      <c r="AL88" s="61"/>
      <c r="AM88" s="61"/>
      <c r="AN88" s="61"/>
      <c r="AO88" s="61"/>
      <c r="AP88" s="62"/>
    </row>
    <row r="89" spans="1:42" ht="11.25" customHeight="1" x14ac:dyDescent="0.2">
      <c r="A89" s="60" t="s">
        <v>83</v>
      </c>
      <c r="B89" s="61"/>
      <c r="C89" s="61"/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61"/>
      <c r="W89" s="61"/>
      <c r="X89" s="61"/>
      <c r="Y89" s="61"/>
      <c r="Z89" s="61"/>
      <c r="AA89" s="61"/>
      <c r="AB89" s="61"/>
      <c r="AC89" s="61"/>
      <c r="AD89" s="61"/>
      <c r="AE89" s="61"/>
      <c r="AF89" s="61"/>
      <c r="AG89" s="61"/>
      <c r="AH89" s="61"/>
      <c r="AI89" s="61"/>
      <c r="AJ89" s="61"/>
      <c r="AK89" s="61"/>
      <c r="AL89" s="61"/>
      <c r="AM89" s="61"/>
      <c r="AN89" s="61"/>
      <c r="AO89" s="61"/>
      <c r="AP89" s="62"/>
    </row>
    <row r="90" spans="1:42" ht="11.25" customHeight="1" x14ac:dyDescent="0.2">
      <c r="A90" s="123" t="s">
        <v>84</v>
      </c>
      <c r="B90" s="124"/>
      <c r="C90" s="124"/>
      <c r="D90" s="124"/>
      <c r="E90" s="124"/>
      <c r="F90" s="124"/>
      <c r="G90" s="124"/>
      <c r="H90" s="124"/>
      <c r="I90" s="124"/>
      <c r="J90" s="124"/>
      <c r="K90" s="124"/>
      <c r="L90" s="124"/>
      <c r="M90" s="124"/>
      <c r="N90" s="124"/>
      <c r="O90" s="124"/>
      <c r="P90" s="124"/>
      <c r="Q90" s="124"/>
      <c r="R90" s="124"/>
      <c r="S90" s="124"/>
      <c r="T90" s="124"/>
      <c r="U90" s="124"/>
      <c r="V90" s="124"/>
      <c r="W90" s="124"/>
      <c r="X90" s="124"/>
      <c r="Y90" s="124"/>
      <c r="Z90" s="124"/>
      <c r="AA90" s="124"/>
      <c r="AB90" s="124"/>
      <c r="AC90" s="124"/>
      <c r="AD90" s="124"/>
      <c r="AE90" s="124"/>
      <c r="AF90" s="124"/>
      <c r="AG90" s="124"/>
      <c r="AH90" s="124"/>
      <c r="AI90" s="124"/>
      <c r="AJ90" s="124"/>
      <c r="AK90" s="124"/>
      <c r="AL90" s="124"/>
      <c r="AM90" s="124"/>
      <c r="AN90" s="124"/>
      <c r="AO90" s="124"/>
      <c r="AP90" s="125"/>
    </row>
    <row r="91" spans="1:42" ht="11.25" customHeight="1" x14ac:dyDescent="0.2">
      <c r="A91" s="123" t="s">
        <v>85</v>
      </c>
      <c r="B91" s="124"/>
      <c r="C91" s="124"/>
      <c r="D91" s="124"/>
      <c r="E91" s="124"/>
      <c r="F91" s="124"/>
      <c r="G91" s="124"/>
      <c r="H91" s="124"/>
      <c r="I91" s="124"/>
      <c r="J91" s="124"/>
      <c r="K91" s="124"/>
      <c r="L91" s="124"/>
      <c r="M91" s="124"/>
      <c r="N91" s="124"/>
      <c r="O91" s="124"/>
      <c r="P91" s="124"/>
      <c r="Q91" s="124"/>
      <c r="R91" s="124"/>
      <c r="S91" s="124"/>
      <c r="T91" s="124"/>
      <c r="U91" s="124"/>
      <c r="V91" s="124"/>
      <c r="W91" s="124"/>
      <c r="X91" s="124"/>
      <c r="Y91" s="124"/>
      <c r="Z91" s="124"/>
      <c r="AA91" s="124"/>
      <c r="AB91" s="124"/>
      <c r="AC91" s="124"/>
      <c r="AD91" s="124"/>
      <c r="AE91" s="124"/>
      <c r="AF91" s="124"/>
      <c r="AG91" s="124"/>
      <c r="AH91" s="124"/>
      <c r="AI91" s="124"/>
      <c r="AJ91" s="124"/>
      <c r="AK91" s="124"/>
      <c r="AL91" s="124"/>
      <c r="AM91" s="124"/>
      <c r="AN91" s="124"/>
      <c r="AO91" s="124"/>
      <c r="AP91" s="125"/>
    </row>
    <row r="92" spans="1:42" ht="11.25" customHeight="1" x14ac:dyDescent="0.2">
      <c r="A92" s="60" t="s">
        <v>103</v>
      </c>
      <c r="B92" s="61"/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  <c r="AA92" s="61"/>
      <c r="AB92" s="61"/>
      <c r="AC92" s="61"/>
      <c r="AD92" s="61"/>
      <c r="AE92" s="61"/>
      <c r="AF92" s="61"/>
      <c r="AG92" s="61"/>
      <c r="AH92" s="61"/>
      <c r="AI92" s="61"/>
      <c r="AJ92" s="61"/>
      <c r="AK92" s="61"/>
      <c r="AL92" s="61"/>
      <c r="AM92" s="61"/>
      <c r="AN92" s="61"/>
      <c r="AO92" s="61"/>
      <c r="AP92" s="62"/>
    </row>
    <row r="93" spans="1:42" ht="11.25" customHeight="1" x14ac:dyDescent="0.2">
      <c r="A93" s="60" t="s">
        <v>104</v>
      </c>
      <c r="B93" s="61"/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  <c r="AA93" s="61"/>
      <c r="AB93" s="61"/>
      <c r="AC93" s="61"/>
      <c r="AD93" s="61"/>
      <c r="AE93" s="61"/>
      <c r="AF93" s="61"/>
      <c r="AG93" s="61"/>
      <c r="AH93" s="61"/>
      <c r="AI93" s="61"/>
      <c r="AJ93" s="61"/>
      <c r="AK93" s="61"/>
      <c r="AL93" s="61"/>
      <c r="AM93" s="61"/>
      <c r="AN93" s="61"/>
      <c r="AO93" s="61"/>
      <c r="AP93" s="62"/>
    </row>
    <row r="94" spans="1:42" ht="11.25" customHeight="1" x14ac:dyDescent="0.2">
      <c r="A94" s="123" t="s">
        <v>105</v>
      </c>
      <c r="B94" s="124"/>
      <c r="C94" s="124"/>
      <c r="D94" s="124"/>
      <c r="E94" s="124"/>
      <c r="F94" s="124"/>
      <c r="G94" s="124"/>
      <c r="H94" s="124"/>
      <c r="I94" s="124"/>
      <c r="J94" s="124"/>
      <c r="K94" s="124"/>
      <c r="L94" s="124"/>
      <c r="M94" s="124"/>
      <c r="N94" s="124"/>
      <c r="O94" s="124"/>
      <c r="P94" s="124"/>
      <c r="Q94" s="124"/>
      <c r="R94" s="124"/>
      <c r="S94" s="124"/>
      <c r="T94" s="124"/>
      <c r="U94" s="124"/>
      <c r="V94" s="124"/>
      <c r="W94" s="124"/>
      <c r="X94" s="124"/>
      <c r="Y94" s="124"/>
      <c r="Z94" s="124"/>
      <c r="AA94" s="124"/>
      <c r="AB94" s="124"/>
      <c r="AC94" s="124"/>
      <c r="AD94" s="124"/>
      <c r="AE94" s="124"/>
      <c r="AF94" s="124"/>
      <c r="AG94" s="124"/>
      <c r="AH94" s="124"/>
      <c r="AI94" s="124"/>
      <c r="AJ94" s="124"/>
      <c r="AK94" s="124"/>
      <c r="AL94" s="124"/>
      <c r="AM94" s="124"/>
      <c r="AN94" s="124"/>
      <c r="AO94" s="124"/>
      <c r="AP94" s="125"/>
    </row>
    <row r="95" spans="1:42" ht="11.25" customHeight="1" x14ac:dyDescent="0.2">
      <c r="A95" s="123" t="s">
        <v>106</v>
      </c>
      <c r="B95" s="124"/>
      <c r="C95" s="124"/>
      <c r="D95" s="124"/>
      <c r="E95" s="124"/>
      <c r="F95" s="124"/>
      <c r="G95" s="124"/>
      <c r="H95" s="124"/>
      <c r="I95" s="124"/>
      <c r="J95" s="124"/>
      <c r="K95" s="124"/>
      <c r="L95" s="124"/>
      <c r="M95" s="124"/>
      <c r="N95" s="124"/>
      <c r="O95" s="124"/>
      <c r="P95" s="124"/>
      <c r="Q95" s="124"/>
      <c r="R95" s="124"/>
      <c r="S95" s="124"/>
      <c r="T95" s="124"/>
      <c r="U95" s="124"/>
      <c r="V95" s="124"/>
      <c r="W95" s="124"/>
      <c r="X95" s="124"/>
      <c r="Y95" s="124"/>
      <c r="Z95" s="124"/>
      <c r="AA95" s="124"/>
      <c r="AB95" s="124"/>
      <c r="AC95" s="124"/>
      <c r="AD95" s="124"/>
      <c r="AE95" s="124"/>
      <c r="AF95" s="124"/>
      <c r="AG95" s="124"/>
      <c r="AH95" s="124"/>
      <c r="AI95" s="124"/>
      <c r="AJ95" s="124"/>
      <c r="AK95" s="124"/>
      <c r="AL95" s="124"/>
      <c r="AM95" s="124"/>
      <c r="AN95" s="124"/>
      <c r="AO95" s="124"/>
      <c r="AP95" s="125"/>
    </row>
    <row r="96" spans="1:42" ht="11.25" customHeight="1" x14ac:dyDescent="0.2">
      <c r="A96" s="98" t="s">
        <v>107</v>
      </c>
      <c r="B96" s="99"/>
      <c r="C96" s="99"/>
      <c r="D96" s="99"/>
      <c r="E96" s="99"/>
      <c r="F96" s="99"/>
      <c r="G96" s="99"/>
      <c r="H96" s="99"/>
      <c r="I96" s="99"/>
      <c r="J96" s="99"/>
      <c r="K96" s="99"/>
      <c r="L96" s="99"/>
      <c r="M96" s="99"/>
      <c r="N96" s="99"/>
      <c r="O96" s="99"/>
      <c r="P96" s="99"/>
      <c r="Q96" s="99"/>
      <c r="R96" s="99"/>
      <c r="S96" s="99"/>
      <c r="T96" s="99"/>
      <c r="U96" s="99"/>
      <c r="V96" s="99"/>
      <c r="W96" s="99"/>
      <c r="X96" s="99"/>
      <c r="Y96" s="99"/>
      <c r="Z96" s="99"/>
      <c r="AA96" s="99"/>
      <c r="AB96" s="99"/>
      <c r="AC96" s="99"/>
      <c r="AD96" s="99"/>
      <c r="AE96" s="99"/>
      <c r="AF96" s="99"/>
      <c r="AG96" s="99"/>
      <c r="AH96" s="99"/>
      <c r="AI96" s="99"/>
      <c r="AJ96" s="99"/>
      <c r="AK96" s="99"/>
      <c r="AL96" s="99"/>
      <c r="AM96" s="99"/>
      <c r="AN96" s="99"/>
      <c r="AO96" s="99"/>
      <c r="AP96" s="100"/>
    </row>
    <row r="97" spans="1:42" ht="11.25" customHeight="1" x14ac:dyDescent="0.2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</row>
    <row r="98" spans="1:42" ht="11.25" customHeight="1" x14ac:dyDescent="0.2">
      <c r="A98" s="101" t="str">
        <f>"" &amp; A_DATE</f>
        <v/>
      </c>
      <c r="B98" s="101"/>
      <c r="C98" s="101"/>
      <c r="D98" s="101"/>
      <c r="E98" s="101"/>
      <c r="F98" s="101"/>
      <c r="G98" s="101"/>
      <c r="H98" s="101"/>
      <c r="I98" s="15"/>
      <c r="J98" s="101"/>
      <c r="K98" s="101"/>
      <c r="L98" s="101"/>
      <c r="M98" s="101"/>
      <c r="N98" s="101"/>
      <c r="O98" s="101"/>
      <c r="P98" s="101"/>
      <c r="Q98" s="101"/>
      <c r="R98" s="15"/>
      <c r="S98" s="101" t="str">
        <f>IF(ISERR((FIND(" ",C_FIO,1))),""&amp;C_FIO,MID(C_FIO,1,FIND(" ",C_FIO,1)) &amp; IF(ISERR(MID(C_FIO,FIND(" ",C_FIO,1)+1,1)),"",MID(C_FIO,FIND(" ",C_FIO,1)+1,1) &amp; ". " &amp; IF(ISERR(FIND(" ",C_FIO,FIND(" ",C_FIO,1)+1)),"",MID(C_FIO,FIND(" ",C_FIO,FIND(" ",C_FIO,1)+1)+1,1) &amp; ".")))</f>
        <v/>
      </c>
      <c r="T98" s="101"/>
      <c r="U98" s="101"/>
      <c r="V98" s="101"/>
      <c r="W98" s="101"/>
      <c r="X98" s="101"/>
      <c r="Y98" s="101"/>
      <c r="Z98" s="101"/>
      <c r="AA98" s="101"/>
      <c r="AB98" s="101"/>
      <c r="AC98" s="101"/>
      <c r="AD98" s="101"/>
      <c r="AE98" s="101"/>
      <c r="AF98" s="15"/>
      <c r="AG98" s="14"/>
      <c r="AH98" s="14"/>
      <c r="AI98" s="14"/>
      <c r="AJ98" s="14"/>
      <c r="AK98" s="14"/>
      <c r="AL98" s="14"/>
      <c r="AM98" s="14"/>
      <c r="AN98" s="14"/>
      <c r="AO98" s="14"/>
      <c r="AP98" s="14"/>
    </row>
    <row r="99" spans="1:42" ht="11.25" customHeight="1" x14ac:dyDescent="0.2">
      <c r="A99" s="150" t="s">
        <v>42</v>
      </c>
      <c r="B99" s="150"/>
      <c r="C99" s="150"/>
      <c r="D99" s="150"/>
      <c r="E99" s="150"/>
      <c r="F99" s="150"/>
      <c r="G99" s="150"/>
      <c r="H99" s="150"/>
      <c r="I99" s="15"/>
      <c r="J99" s="151" t="s">
        <v>43</v>
      </c>
      <c r="K99" s="151"/>
      <c r="L99" s="151"/>
      <c r="M99" s="151"/>
      <c r="N99" s="151"/>
      <c r="O99" s="151"/>
      <c r="P99" s="151"/>
      <c r="Q99" s="151"/>
      <c r="R99" s="15"/>
      <c r="S99" s="150" t="s">
        <v>44</v>
      </c>
      <c r="T99" s="150"/>
      <c r="U99" s="150"/>
      <c r="V99" s="150"/>
      <c r="W99" s="150"/>
      <c r="X99" s="150"/>
      <c r="Y99" s="150"/>
      <c r="Z99" s="150"/>
      <c r="AA99" s="150"/>
      <c r="AB99" s="150"/>
      <c r="AC99" s="150"/>
      <c r="AD99" s="150"/>
      <c r="AE99" s="150"/>
      <c r="AF99" s="15"/>
      <c r="AG99" s="150"/>
      <c r="AH99" s="150"/>
      <c r="AI99" s="150"/>
      <c r="AJ99" s="150"/>
      <c r="AK99" s="150"/>
      <c r="AL99" s="150"/>
      <c r="AM99" s="150"/>
      <c r="AN99" s="150"/>
      <c r="AO99" s="150"/>
      <c r="AP99" s="150"/>
    </row>
    <row r="100" spans="1:42" ht="11.25" customHeight="1" x14ac:dyDescent="0.2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</row>
    <row r="101" spans="1:42" ht="11.25" customHeight="1" x14ac:dyDescent="0.2">
      <c r="A101" s="103" t="s">
        <v>57</v>
      </c>
      <c r="B101" s="103"/>
      <c r="C101" s="103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</row>
    <row r="102" spans="1:42" ht="11.25" customHeight="1" x14ac:dyDescent="0.2">
      <c r="A102" s="57" t="s">
        <v>58</v>
      </c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58"/>
      <c r="X102" s="58"/>
      <c r="Y102" s="58"/>
      <c r="Z102" s="58"/>
      <c r="AA102" s="58"/>
      <c r="AB102" s="58"/>
      <c r="AC102" s="58"/>
      <c r="AD102" s="58"/>
      <c r="AE102" s="58"/>
      <c r="AF102" s="58"/>
      <c r="AG102" s="58"/>
      <c r="AH102" s="58"/>
      <c r="AI102" s="58"/>
      <c r="AJ102" s="58"/>
      <c r="AK102" s="58"/>
      <c r="AL102" s="58"/>
      <c r="AM102" s="58"/>
      <c r="AN102" s="58"/>
      <c r="AO102" s="58"/>
      <c r="AP102" s="59"/>
    </row>
    <row r="103" spans="1:42" ht="11.25" customHeight="1" x14ac:dyDescent="0.2">
      <c r="A103" s="22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4"/>
    </row>
    <row r="104" spans="1:42" ht="11.25" customHeight="1" x14ac:dyDescent="0.2">
      <c r="A104" s="146" t="str">
        <f>"" &amp; P_DOLG_1</f>
        <v/>
      </c>
      <c r="B104" s="147"/>
      <c r="C104" s="147"/>
      <c r="D104" s="147"/>
      <c r="E104" s="147"/>
      <c r="F104" s="147"/>
      <c r="G104" s="147"/>
      <c r="H104" s="147"/>
      <c r="I104" s="147"/>
      <c r="J104" s="147"/>
      <c r="K104" s="147"/>
      <c r="L104" s="147"/>
      <c r="M104" s="147"/>
      <c r="N104" s="147"/>
      <c r="O104" s="147"/>
      <c r="P104" s="147"/>
      <c r="Q104" s="147"/>
      <c r="R104" s="147"/>
      <c r="S104" s="147"/>
      <c r="T104" s="147"/>
      <c r="U104" s="147"/>
      <c r="V104" s="25"/>
      <c r="W104" s="148" t="str">
        <f>"" &amp; A_DATE</f>
        <v/>
      </c>
      <c r="X104" s="148"/>
      <c r="Y104" s="148"/>
      <c r="Z104" s="148"/>
      <c r="AA104" s="148"/>
      <c r="AB104" s="25"/>
      <c r="AC104" s="147"/>
      <c r="AD104" s="147"/>
      <c r="AE104" s="147"/>
      <c r="AF104" s="147"/>
      <c r="AG104" s="147"/>
      <c r="AH104" s="17"/>
      <c r="AI104" s="148" t="str">
        <f>IF(ISERR((FIND(" ",P_FIO_1,1)))," "&amp;P_FIO_1,MID(P_FIO_1,1,FIND(" ",P_FIO_1,1)) &amp; IF(ISERR(MID(P_FIO_1,FIND(" ",P_FIO_1,1)+1,1)),"",MID(P_FIO_1,FIND(" ",P_FIO_1,1)+1,1) &amp; ". " &amp; IF(ISERR(FIND(" ",P_FIO_1,FIND(" ",P_FIO_1,1)+1)),"",MID(P_FIO_1,FIND(" ",P_FIO_1,FIND(" ",P_FIO_1,1)+1)+1,1) &amp; ".")))</f>
        <v xml:space="preserve"> </v>
      </c>
      <c r="AJ104" s="148"/>
      <c r="AK104" s="148"/>
      <c r="AL104" s="148"/>
      <c r="AM104" s="148"/>
      <c r="AN104" s="148"/>
      <c r="AO104" s="148"/>
      <c r="AP104" s="149"/>
    </row>
    <row r="105" spans="1:42" ht="11.25" customHeight="1" x14ac:dyDescent="0.2">
      <c r="A105" s="142" t="s">
        <v>59</v>
      </c>
      <c r="B105" s="143"/>
      <c r="C105" s="143"/>
      <c r="D105" s="143"/>
      <c r="E105" s="143"/>
      <c r="F105" s="143"/>
      <c r="G105" s="143"/>
      <c r="H105" s="143"/>
      <c r="I105" s="143"/>
      <c r="J105" s="143"/>
      <c r="K105" s="143"/>
      <c r="L105" s="143"/>
      <c r="M105" s="143"/>
      <c r="N105" s="143"/>
      <c r="O105" s="143"/>
      <c r="P105" s="143"/>
      <c r="Q105" s="143"/>
      <c r="R105" s="143"/>
      <c r="S105" s="143"/>
      <c r="T105" s="143"/>
      <c r="U105" s="143"/>
      <c r="V105" s="27"/>
      <c r="W105" s="143" t="s">
        <v>42</v>
      </c>
      <c r="X105" s="143"/>
      <c r="Y105" s="143"/>
      <c r="Z105" s="143"/>
      <c r="AA105" s="143"/>
      <c r="AB105" s="27"/>
      <c r="AC105" s="144" t="s">
        <v>60</v>
      </c>
      <c r="AD105" s="144"/>
      <c r="AE105" s="144"/>
      <c r="AF105" s="144"/>
      <c r="AG105" s="144"/>
      <c r="AH105" s="26"/>
      <c r="AI105" s="144" t="s">
        <v>44</v>
      </c>
      <c r="AJ105" s="144"/>
      <c r="AK105" s="144"/>
      <c r="AL105" s="144"/>
      <c r="AM105" s="144"/>
      <c r="AN105" s="144"/>
      <c r="AO105" s="144"/>
      <c r="AP105" s="145"/>
    </row>
  </sheetData>
  <mergeCells count="168">
    <mergeCell ref="A105:U105"/>
    <mergeCell ref="AC105:AG105"/>
    <mergeCell ref="AI105:AP105"/>
    <mergeCell ref="W105:AA105"/>
    <mergeCell ref="A104:U104"/>
    <mergeCell ref="AC104:AG104"/>
    <mergeCell ref="AI104:AP104"/>
    <mergeCell ref="W104:AA104"/>
    <mergeCell ref="S98:AE98"/>
    <mergeCell ref="A101:AP101"/>
    <mergeCell ref="A102:AP102"/>
    <mergeCell ref="S99:AE99"/>
    <mergeCell ref="A99:H99"/>
    <mergeCell ref="AG99:AP99"/>
    <mergeCell ref="J99:Q99"/>
    <mergeCell ref="A98:H98"/>
    <mergeCell ref="J98:Q98"/>
    <mergeCell ref="A96:AP96"/>
    <mergeCell ref="A45:AP45"/>
    <mergeCell ref="A46:AP46"/>
    <mergeCell ref="A42:AP42"/>
    <mergeCell ref="A47:AP47"/>
    <mergeCell ref="A48:AP48"/>
    <mergeCell ref="A91:AP91"/>
    <mergeCell ref="A92:AP92"/>
    <mergeCell ref="A93:AP93"/>
    <mergeCell ref="A94:AP94"/>
    <mergeCell ref="A95:AP95"/>
    <mergeCell ref="A59:AP59"/>
    <mergeCell ref="A78:AP78"/>
    <mergeCell ref="A79:AP79"/>
    <mergeCell ref="A80:AP80"/>
    <mergeCell ref="A81:AP81"/>
    <mergeCell ref="A57:AP57"/>
    <mergeCell ref="A58:AP58"/>
    <mergeCell ref="A53:AP53"/>
    <mergeCell ref="A54:AP54"/>
    <mergeCell ref="A55:AP55"/>
    <mergeCell ref="A56:AP56"/>
    <mergeCell ref="A90:AP90"/>
    <mergeCell ref="A44:AP44"/>
    <mergeCell ref="AA2:AP2"/>
    <mergeCell ref="A5:AP5"/>
    <mergeCell ref="Q9:U9"/>
    <mergeCell ref="W9:Y9"/>
    <mergeCell ref="L9:O9"/>
    <mergeCell ref="AC18:AD18"/>
    <mergeCell ref="AE18:AF18"/>
    <mergeCell ref="AG18:AH18"/>
    <mergeCell ref="AA3:AJ3"/>
    <mergeCell ref="AL3:AP3"/>
    <mergeCell ref="A9:J9"/>
    <mergeCell ref="AG14:AP14"/>
    <mergeCell ref="L14:Q14"/>
    <mergeCell ref="S14:Y14"/>
    <mergeCell ref="Z9:AI9"/>
    <mergeCell ref="AK9:AP9"/>
    <mergeCell ref="A14:J14"/>
    <mergeCell ref="A88:AP88"/>
    <mergeCell ref="A89:AP89"/>
    <mergeCell ref="P25:S25"/>
    <mergeCell ref="K33:AF33"/>
    <mergeCell ref="A87:AP87"/>
    <mergeCell ref="A71:AP71"/>
    <mergeCell ref="A6:AP6"/>
    <mergeCell ref="A7:AP7"/>
    <mergeCell ref="A8:AP8"/>
    <mergeCell ref="A16:J16"/>
    <mergeCell ref="O18:P18"/>
    <mergeCell ref="Q18:R18"/>
    <mergeCell ref="S18:T18"/>
    <mergeCell ref="U18:V18"/>
    <mergeCell ref="Z14:AF14"/>
    <mergeCell ref="AM18:AP18"/>
    <mergeCell ref="K16:AP16"/>
    <mergeCell ref="A17:AP17"/>
    <mergeCell ref="A18:B18"/>
    <mergeCell ref="C18:D18"/>
    <mergeCell ref="AI18:AJ18"/>
    <mergeCell ref="AK18:AL18"/>
    <mergeCell ref="A83:AP83"/>
    <mergeCell ref="Y25:AE25"/>
    <mergeCell ref="AA1:AP1"/>
    <mergeCell ref="Z38:AA38"/>
    <mergeCell ref="A40:AP40"/>
    <mergeCell ref="A41:AP41"/>
    <mergeCell ref="AB38:AP38"/>
    <mergeCell ref="A36:AP36"/>
    <mergeCell ref="A37:B38"/>
    <mergeCell ref="C37:AP37"/>
    <mergeCell ref="C38:Y38"/>
    <mergeCell ref="AG33:AH33"/>
    <mergeCell ref="AI33:AP33"/>
    <mergeCell ref="Z34:AF34"/>
    <mergeCell ref="AG34:AI34"/>
    <mergeCell ref="AJ34:AP34"/>
    <mergeCell ref="W18:X18"/>
    <mergeCell ref="G18:H18"/>
    <mergeCell ref="A20:J20"/>
    <mergeCell ref="L20:O20"/>
    <mergeCell ref="Q20:V20"/>
    <mergeCell ref="W20:AG20"/>
    <mergeCell ref="Y24:AE24"/>
    <mergeCell ref="A39:AP39"/>
    <mergeCell ref="P26:S26"/>
    <mergeCell ref="Y26:AE26"/>
    <mergeCell ref="I18:J18"/>
    <mergeCell ref="Q21:U21"/>
    <mergeCell ref="W21:AE21"/>
    <mergeCell ref="AA18:AB18"/>
    <mergeCell ref="A10:J13"/>
    <mergeCell ref="K19:P19"/>
    <mergeCell ref="K23:O23"/>
    <mergeCell ref="P23:AP23"/>
    <mergeCell ref="AH20:AJ20"/>
    <mergeCell ref="X19:AP19"/>
    <mergeCell ref="AF21:AP21"/>
    <mergeCell ref="AK22:AP22"/>
    <mergeCell ref="E18:F18"/>
    <mergeCell ref="Y18:Z18"/>
    <mergeCell ref="K18:L18"/>
    <mergeCell ref="M18:N18"/>
    <mergeCell ref="A19:J19"/>
    <mergeCell ref="Q19:W19"/>
    <mergeCell ref="A21:J23"/>
    <mergeCell ref="K21:O21"/>
    <mergeCell ref="T22:W22"/>
    <mergeCell ref="Y22:AE22"/>
    <mergeCell ref="K22:O22"/>
    <mergeCell ref="P22:S22"/>
    <mergeCell ref="A86:AP86"/>
    <mergeCell ref="A74:AP74"/>
    <mergeCell ref="A49:AP49"/>
    <mergeCell ref="A50:AP50"/>
    <mergeCell ref="A72:Y72"/>
    <mergeCell ref="AA72:AG72"/>
    <mergeCell ref="AI72:AP72"/>
    <mergeCell ref="A73:AP73"/>
    <mergeCell ref="A75:AP75"/>
    <mergeCell ref="A76:AP76"/>
    <mergeCell ref="A77:AP77"/>
    <mergeCell ref="A84:AP84"/>
    <mergeCell ref="A82:AP82"/>
    <mergeCell ref="A85:AP85"/>
    <mergeCell ref="K24:O24"/>
    <mergeCell ref="P24:S24"/>
    <mergeCell ref="AK26:AP26"/>
    <mergeCell ref="AK24:AP24"/>
    <mergeCell ref="K25:O25"/>
    <mergeCell ref="A33:J33"/>
    <mergeCell ref="A52:AP52"/>
    <mergeCell ref="A51:AP51"/>
    <mergeCell ref="A43:AP43"/>
    <mergeCell ref="A30:AP30"/>
    <mergeCell ref="A34:J34"/>
    <mergeCell ref="K34:N34"/>
    <mergeCell ref="O34:U34"/>
    <mergeCell ref="V34:Y34"/>
    <mergeCell ref="A31:AP31"/>
    <mergeCell ref="A32:AP32"/>
    <mergeCell ref="AK25:AP25"/>
    <mergeCell ref="A26:J26"/>
    <mergeCell ref="T26:X26"/>
    <mergeCell ref="AF26:AJ26"/>
    <mergeCell ref="K26:O26"/>
    <mergeCell ref="A28:AP28"/>
    <mergeCell ref="A29:AP29"/>
    <mergeCell ref="A27:AP27"/>
  </mergeCells>
  <phoneticPr fontId="0" type="noConversion"/>
  <pageMargins left="0.78740157480314965" right="0.39370078740157483" top="0.39370078740157483" bottom="0.39370078740157483" header="0.51181102362204722" footer="0.51181102362204722"/>
  <pageSetup paperSize="9" fitToHeight="0" orientation="portrait" r:id="rId1"/>
  <headerFooter alignWithMargins="0"/>
  <ignoredErrors>
    <ignoredError sqref="C18 K11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52</vt:i4>
      </vt:variant>
    </vt:vector>
  </HeadingPairs>
  <TitlesOfParts>
    <vt:vector size="53" baseType="lpstr">
      <vt:lpstr>Бланк</vt:lpstr>
      <vt:lpstr>A_BIRTHDAY</vt:lpstr>
      <vt:lpstr>A_BIRTHPLACE</vt:lpstr>
      <vt:lpstr>A_DATE</vt:lpstr>
      <vt:lpstr>A_DOCDATE</vt:lpstr>
      <vt:lpstr>A_DOCNUM</vt:lpstr>
      <vt:lpstr>A_DOCPLACE</vt:lpstr>
      <vt:lpstr>A_DOCPLACE_P</vt:lpstr>
      <vt:lpstr>A_DOCTYPE</vt:lpstr>
      <vt:lpstr>A_FIO</vt:lpstr>
      <vt:lpstr>A_NUM</vt:lpstr>
      <vt:lpstr>A_POSTADDR</vt:lpstr>
      <vt:lpstr>A_REGADDR</vt:lpstr>
      <vt:lpstr>A_RESIDENT</vt:lpstr>
      <vt:lpstr>A_SEX</vt:lpstr>
      <vt:lpstr>asd</vt:lpstr>
      <vt:lpstr>C_BIRTHDAY</vt:lpstr>
      <vt:lpstr>C_BIRTHPLACE</vt:lpstr>
      <vt:lpstr>C_DATE</vt:lpstr>
      <vt:lpstr>C_DATE_B</vt:lpstr>
      <vt:lpstr>C_DATE_E</vt:lpstr>
      <vt:lpstr>C_DOCDATE</vt:lpstr>
      <vt:lpstr>C_DOCNUM</vt:lpstr>
      <vt:lpstr>C_DOCPLACE</vt:lpstr>
      <vt:lpstr>C_DOCPLACE_P</vt:lpstr>
      <vt:lpstr>C_DOCTYPE</vt:lpstr>
      <vt:lpstr>C_FACTORY_NAME</vt:lpstr>
      <vt:lpstr>C_FIO</vt:lpstr>
      <vt:lpstr>C_FIOLATIN</vt:lpstr>
      <vt:lpstr>C_INN</vt:lpstr>
      <vt:lpstr>C_NUM</vt:lpstr>
      <vt:lpstr>C_PHONE</vt:lpstr>
      <vt:lpstr>C_PHONE_M</vt:lpstr>
      <vt:lpstr>C_POSTADDR</vt:lpstr>
      <vt:lpstr>C_PRIORITY</vt:lpstr>
      <vt:lpstr>C_REASON</vt:lpstr>
      <vt:lpstr>C_REGADDR</vt:lpstr>
      <vt:lpstr>C_RESIDENT</vt:lpstr>
      <vt:lpstr>C_SECRET</vt:lpstr>
      <vt:lpstr>C_SEX</vt:lpstr>
      <vt:lpstr>D_NUM</vt:lpstr>
      <vt:lpstr>P_DOLG_1</vt:lpstr>
      <vt:lpstr>P_DOLG_2</vt:lpstr>
      <vt:lpstr>P_DOLG_3</vt:lpstr>
      <vt:lpstr>P_DOLG_4</vt:lpstr>
      <vt:lpstr>P_DOLG_5</vt:lpstr>
      <vt:lpstr>P_FIO_1</vt:lpstr>
      <vt:lpstr>P_FIO_2</vt:lpstr>
      <vt:lpstr>P_FIO_3</vt:lpstr>
      <vt:lpstr>P_FIO_4</vt:lpstr>
      <vt:lpstr>P_FIO_5</vt:lpstr>
      <vt:lpstr>qwe</vt:lpstr>
      <vt:lpstr>Z_DATE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Тарасова Альбина Анатольевна</dc:creator>
  <cp:lastModifiedBy>Тарасова Альбина Анатольевна</cp:lastModifiedBy>
  <cp:lastPrinted>2017-03-01T09:28:56Z</cp:lastPrinted>
  <dcterms:created xsi:type="dcterms:W3CDTF">1996-10-08T23:32:33Z</dcterms:created>
  <dcterms:modified xsi:type="dcterms:W3CDTF">2017-03-06T09:32:09Z</dcterms:modified>
</cp:coreProperties>
</file>