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CURADDR">Бланк!$T$3</definedName>
    <definedName name="A_DATE">Бланк!$P$4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EMAIL">Бланк!#REF!</definedName>
    <definedName name="A_FACTORY_NAME">Бланк!$AO$4</definedName>
    <definedName name="A_FIO">Бланк!$D$4</definedName>
    <definedName name="A_INN">Бланк!$AP$4</definedName>
    <definedName name="A_MKDATE">Бланк!$F$3</definedName>
    <definedName name="A_MKNUM">Бланк!$E$3</definedName>
    <definedName name="A_NUM">Бланк!$B$4</definedName>
    <definedName name="A_OTHDATE">Бланк!$J$3</definedName>
    <definedName name="A_OTHNUM">Бланк!$I$3</definedName>
    <definedName name="A_POSTADDR">Бланк!$O$4</definedName>
    <definedName name="A_REGADDR">Бланк!$N$4</definedName>
    <definedName name="A_RESIDENT">Бланк!$E$4</definedName>
    <definedName name="A_RESIDENT_C_NAME">Бланк!$X$4</definedName>
    <definedName name="A_SEX">Бланк!$F$4</definedName>
    <definedName name="A_SNILS">Бланк!$AQ$4</definedName>
    <definedName name="A_VIDATE">Бланк!$H$3</definedName>
    <definedName name="A_VINUM">Бланк!$G$3</definedName>
    <definedName name="C_CURADDR">Бланк!$U$3</definedName>
    <definedName name="C_DATE">Бланк!$R$4</definedName>
    <definedName name="C_DATE_B">Бланк!$W$4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IO">Бланк!$S$4</definedName>
    <definedName name="C_FIOLATIN">Бланк!$Y$4</definedName>
    <definedName name="C_MKDATE">Бланк!$B$3</definedName>
    <definedName name="C_MKNUM">Бланк!$A$3</definedName>
    <definedName name="C_NUM">Бланк!$V$4</definedName>
    <definedName name="C_PHONE">Бланк!$T$4</definedName>
    <definedName name="C_PHONE_M">Бланк!$U$4</definedName>
    <definedName name="C_PRIORITY">Бланк!$Z$4</definedName>
    <definedName name="C_SECRET">Бланк!$Q$4</definedName>
    <definedName name="D_NUM">Бланк!$A$4</definedName>
    <definedName name="D_TYPE">Бланк!$X$3</definedName>
    <definedName name="P_DOLG_1">Бланк!$R$3</definedName>
    <definedName name="P_FIO_1">Бланк!$S$3</definedName>
    <definedName name="Z_DATE">Бланк!$AA$4</definedName>
    <definedName name="_xlnm.Print_Area" localSheetId="0">Бланк!$A$1:$AT$101</definedName>
    <definedName name="С_DT">Бланк!#REF!</definedName>
  </definedNames>
  <calcPr calcId="162913"/>
</workbook>
</file>

<file path=xl/calcChain.xml><?xml version="1.0" encoding="utf-8"?>
<calcChain xmlns="http://schemas.openxmlformats.org/spreadsheetml/2006/main">
  <c r="W99" i="3" l="1"/>
  <c r="A94" i="3"/>
  <c r="AJ23" i="3" l="1"/>
  <c r="E31" i="3" l="1"/>
  <c r="AE3" i="3"/>
  <c r="AA22" i="3"/>
  <c r="T22" i="3"/>
  <c r="O22" i="3"/>
  <c r="S94" i="3"/>
  <c r="AD34" i="3"/>
  <c r="S34" i="3"/>
  <c r="O33" i="3"/>
  <c r="E28" i="3"/>
  <c r="T25" i="3"/>
  <c r="AO24" i="3"/>
  <c r="AC24" i="3"/>
  <c r="T24" i="3"/>
  <c r="Z23" i="3"/>
  <c r="T23" i="3"/>
  <c r="AR22" i="3"/>
  <c r="AO22" i="3"/>
  <c r="AB21" i="3"/>
  <c r="O21" i="3"/>
  <c r="AQ20" i="3"/>
  <c r="AO20" i="3"/>
  <c r="AM20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O18" i="3"/>
  <c r="AK16" i="3"/>
  <c r="W16" i="3"/>
  <c r="O16" i="3"/>
  <c r="AP3" i="3"/>
  <c r="AI99" i="3"/>
  <c r="A99" i="3"/>
</calcChain>
</file>

<file path=xl/sharedStrings.xml><?xml version="1.0" encoding="utf-8"?>
<sst xmlns="http://schemas.openxmlformats.org/spreadsheetml/2006/main" count="167" uniqueCount="128">
  <si>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</si>
  <si>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</si>
  <si>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</si>
  <si>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</si>
  <si>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</si>
  <si>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</si>
  <si>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</si>
  <si>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</si>
  <si>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</si>
  <si>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</si>
  <si>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</si>
  <si>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</si>
  <si>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</si>
  <si>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</si>
  <si>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</si>
  <si>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</si>
  <si>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</si>
  <si>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</si>
  <si>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</si>
  <si>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</si>
  <si>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</si>
  <si>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</si>
  <si>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</si>
  <si>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</si>
  <si>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</si>
  <si>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</si>
  <si>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</si>
  <si>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</si>
  <si>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</si>
  <si>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</si>
  <si>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</si>
  <si>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</si>
  <si>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</si>
  <si>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Контактные телефоны</t>
  </si>
  <si>
    <t>домашний</t>
  </si>
  <si>
    <t>мобильный</t>
  </si>
  <si>
    <t>рабочий</t>
  </si>
  <si>
    <t>Федерации.</t>
  </si>
  <si>
    <t>Настоящим подтверждаю, что:</t>
  </si>
  <si>
    <t>(дата)</t>
  </si>
  <si>
    <t>(подпись заявителя)</t>
  </si>
  <si>
    <t>(Фамилия, Инициалы)</t>
  </si>
  <si>
    <t>Прошу предоставить доступ к услугам: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</si>
  <si>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</si>
  <si>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</si>
  <si>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</si>
  <si>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</si>
  <si>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</si>
  <si>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</si>
  <si>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</si>
  <si>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</si>
  <si>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</si>
  <si>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</si>
  <si>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</si>
  <si>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</si>
  <si>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</si>
  <si>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</si>
  <si>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</si>
  <si>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</si>
  <si>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</si>
  <si>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</si>
  <si>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ОТКРЫТИЕ СЧЕТА И ПРЕДОСТАВЛЕНИЕ МЕЖДУНАРОДНОЙ РАСЧЕТНОЙ БАНКОВСКОЙ КАРТЫ</t>
  </si>
  <si>
    <t>"Базовый"</t>
  </si>
  <si>
    <t>"Премиум"</t>
  </si>
  <si>
    <t>"Платиновый стандарт"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</si>
  <si>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</si>
  <si>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</si>
  <si>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</si>
  <si>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Пакет банковских услуг</t>
  </si>
  <si>
    <t>В РАМКАХ ПАКЕТА БАНКОВСКИХ УСЛУГ</t>
  </si>
  <si>
    <t>Тип расчетной банковской карты</t>
  </si>
  <si>
    <t xml:space="preserve">    Прошу открыть мне счет и предоставить международную расчетную банковскую карту в рамках пакета услуг:</t>
  </si>
  <si>
    <t>"Эксклюзив"</t>
  </si>
  <si>
    <t>MasterCard Black</t>
  </si>
  <si>
    <t>VISA Infinite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</si>
  <si>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</si>
  <si>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>Имя и Фамилия в латинской транслитерации (не более 19 символов с разделителем)</t>
  </si>
  <si>
    <t>Иное (указать):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</si>
  <si>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</si>
  <si>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</si>
  <si>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</si>
  <si>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</si>
  <si>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</si>
  <si>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</si>
  <si>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</si>
  <si>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</si>
  <si>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</si>
  <si>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</si>
  <si>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</si>
  <si>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</si>
  <si>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</si>
  <si>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</si>
  <si>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</si>
  <si>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</si>
  <si>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</si>
  <si>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</si>
  <si>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</si>
  <si>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</si>
  <si>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</si>
  <si>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</si>
  <si>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</si>
  <si>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</si>
  <si>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</si>
  <si>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документов, если персональные данные содержатся в указанных документах. </t>
  </si>
  <si>
    <t>Заявления, Памяткой для держателей карт ознакомлен, обязуюсь их неукоснительно соблюдать;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</si>
  <si>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</si>
  <si>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</si>
  <si>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</si>
  <si>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</si>
  <si>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</si>
  <si>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t>þ</t>
  </si>
  <si>
    <t>Валюта счета</t>
  </si>
  <si>
    <t>рубль РФ</t>
  </si>
  <si>
    <t>доллар США</t>
  </si>
  <si>
    <t>евро</t>
  </si>
  <si>
    <t>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</si>
  <si>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</si>
  <si>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</si>
  <si>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</si>
  <si>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</si>
  <si>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</si>
  <si>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Срок действия карты</t>
  </si>
  <si>
    <t>3 года</t>
  </si>
  <si>
    <t xml:space="preserve">  </t>
  </si>
  <si>
    <t>М</t>
  </si>
  <si>
    <t>0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</si>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</sst>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u/>
      <sz val="8"/>
      <name val="Arial"/>
      <family val="2"/>
      <charset val="204"/>
    </font>
    <font>
      <sz val="8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/>
    <xf numFmtId="49" fontId="11" fillId="3" borderId="0" xfId="0" applyNumberFormat="1" applyFont="1" applyFill="1"/>
    <xf numFmtId="49" fontId="11" fillId="3" borderId="0" xfId="0" applyNumberFormat="1" applyFont="1" applyFill="1" applyAlignment="1">
      <alignment horizontal="right"/>
    </xf>
    <xf numFmtId="0" fontId="11" fillId="3" borderId="0" xfId="0" applyFont="1" applyFill="1"/>
    <xf numFmtId="0" fontId="1" fillId="0" borderId="0" xfId="0" applyFont="1" applyAlignment="1">
      <alignment vertical="top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2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4" fontId="1" fillId="0" borderId="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16</xdr:col>
      <xdr:colOff>119138</xdr:colOff>
      <xdr:row>4</xdr:row>
      <xdr:rowOff>55970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069" y="0"/>
          <a:ext cx="1853345" cy="63403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16</xdr:col>
      <xdr:colOff>119138</xdr:colOff>
      <xdr:row>105</xdr:row>
      <xdr:rowOff>55970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069" y="66688138"/>
          <a:ext cx="1853345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"/>
  <sheetViews>
    <sheetView tabSelected="1" view="pageBreakPreview" zoomScale="115" zoomScaleNormal="100" zoomScaleSheetLayoutView="115" workbookViewId="0">
      <selection activeCell="R94" sqref="R94"/>
    </sheetView>
  </sheetViews>
  <sheetFormatPr defaultColWidth="2.140625" defaultRowHeight="11.25" customHeight="1" x14ac:dyDescent="0.2"/>
  <cols>
    <col min="1" max="4" width="2.140625" style="1"/>
    <col min="5" max="5" width="2.140625" style="1" customWidth="1"/>
    <col min="6" max="30" width="2.140625" style="1"/>
    <col min="31" max="31" width="2.140625" style="1" customWidth="1"/>
    <col min="32" max="16384" width="2.140625" style="1"/>
  </cols>
  <sheetData>
    <row r="1" spans="1:46" ht="11.25" customHeight="1" x14ac:dyDescent="0.2">
      <c r="AE1" s="53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46" ht="11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11" t="s">
        <v>1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</row>
    <row r="3" spans="1:46" ht="11.25" customHeight="1" x14ac:dyDescent="0.2">
      <c r="A3" s="28"/>
      <c r="B3" s="28"/>
      <c r="C3" s="28"/>
      <c r="D3" s="28"/>
      <c r="E3" s="28" t="s">
        <v>127</v>
      </c>
      <c r="F3" s="28" t="s">
        <v>126</v>
      </c>
      <c r="G3" s="28" t="s">
        <v>127</v>
      </c>
      <c r="H3" s="28" t="s">
        <v>126</v>
      </c>
      <c r="I3" s="28" t="s">
        <v>127</v>
      </c>
      <c r="J3" s="28" t="s">
        <v>126</v>
      </c>
      <c r="K3" s="28"/>
      <c r="L3" s="28"/>
      <c r="M3" s="28"/>
      <c r="N3" s="28"/>
      <c r="O3" s="28"/>
      <c r="P3" s="28"/>
      <c r="Q3" s="28"/>
      <c r="R3" s="28"/>
      <c r="S3" s="28"/>
      <c r="T3" s="28" t="s">
        <v>126</v>
      </c>
      <c r="U3" s="28"/>
      <c r="V3" s="28"/>
      <c r="W3" s="28"/>
      <c r="X3" s="28"/>
      <c r="Y3" s="28"/>
      <c r="Z3" s="28"/>
      <c r="AA3" s="29"/>
      <c r="AB3" s="29"/>
      <c r="AC3" s="29"/>
      <c r="AD3" s="28"/>
      <c r="AE3" s="114" t="str">
        <f>"" &amp; D_NUM</f>
        <v/>
      </c>
      <c r="AF3" s="115"/>
      <c r="AG3" s="115"/>
      <c r="AH3" s="115"/>
      <c r="AI3" s="115"/>
      <c r="AJ3" s="115"/>
      <c r="AK3" s="115"/>
      <c r="AL3" s="115"/>
      <c r="AM3" s="115"/>
      <c r="AN3" s="115"/>
      <c r="AO3" s="2" t="s">
        <v>0</v>
      </c>
      <c r="AP3" s="115" t="str">
        <f>"" &amp; RIGHT(A_NUM,7)</f>
        <v/>
      </c>
      <c r="AQ3" s="115"/>
      <c r="AR3" s="115"/>
      <c r="AS3" s="115"/>
      <c r="AT3" s="116"/>
    </row>
    <row r="4" spans="1:46" ht="11.25" customHeight="1" x14ac:dyDescent="0.2">
      <c r="A4" s="28"/>
      <c r="B4" s="28"/>
      <c r="C4" s="28"/>
      <c r="D4" s="28" t="s">
        <v>123</v>
      </c>
      <c r="E4" s="28" t="s">
        <v>125</v>
      </c>
      <c r="F4" s="28" t="s">
        <v>124</v>
      </c>
      <c r="G4" s="28" t="s">
        <v>126</v>
      </c>
      <c r="H4" s="28" t="s">
        <v>126</v>
      </c>
      <c r="I4" s="28" t="s">
        <v>126</v>
      </c>
      <c r="J4" s="28" t="s">
        <v>127</v>
      </c>
      <c r="K4" s="28" t="s">
        <v>126</v>
      </c>
      <c r="L4" s="28" t="s">
        <v>126</v>
      </c>
      <c r="M4" s="28" t="s">
        <v>126</v>
      </c>
      <c r="N4" s="28" t="s">
        <v>126</v>
      </c>
      <c r="O4" s="28" t="s">
        <v>126</v>
      </c>
      <c r="P4" s="28"/>
      <c r="Q4" s="28"/>
      <c r="R4" s="28"/>
      <c r="S4" s="28" t="s">
        <v>123</v>
      </c>
      <c r="T4" s="28" t="s">
        <v>126</v>
      </c>
      <c r="U4" s="28" t="s">
        <v>126</v>
      </c>
      <c r="V4" s="28"/>
      <c r="W4" s="28"/>
      <c r="X4" s="28" t="s">
        <v>126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 t="s">
        <v>126</v>
      </c>
      <c r="AR4" s="29"/>
      <c r="AS4" s="30"/>
      <c r="AT4" s="30"/>
    </row>
    <row r="5" spans="1:46" ht="11.25" customHeight="1" x14ac:dyDescent="0.2">
      <c r="E5" s="117" t="s">
        <v>3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</row>
    <row r="6" spans="1:46" ht="11.25" customHeight="1" x14ac:dyDescent="0.2">
      <c r="E6" s="117" t="s">
        <v>61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</row>
    <row r="7" spans="1:46" ht="11.25" customHeight="1" x14ac:dyDescent="0.25">
      <c r="E7" s="158" t="s">
        <v>69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</row>
    <row r="8" spans="1:46" ht="11.25" customHeight="1" x14ac:dyDescent="0.2">
      <c r="E8" s="52" t="s">
        <v>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1.25" customHeight="1" x14ac:dyDescent="0.2">
      <c r="E9" s="123" t="s">
        <v>71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</row>
    <row r="10" spans="1:46" s="34" customFormat="1" ht="11.25" customHeight="1" x14ac:dyDescent="0.2">
      <c r="E10" s="57" t="s">
        <v>111</v>
      </c>
      <c r="F10" s="58"/>
      <c r="G10" s="58"/>
      <c r="H10" s="58"/>
      <c r="I10" s="58"/>
      <c r="J10" s="58"/>
      <c r="K10" s="58"/>
      <c r="L10" s="58"/>
      <c r="M10" s="58"/>
      <c r="N10" s="59"/>
      <c r="O10" s="43" t="s">
        <v>9</v>
      </c>
      <c r="P10" s="99" t="s">
        <v>112</v>
      </c>
      <c r="Q10" s="99"/>
      <c r="R10" s="99"/>
      <c r="S10" s="99"/>
      <c r="T10" s="44" t="s">
        <v>9</v>
      </c>
      <c r="U10" s="99" t="s">
        <v>113</v>
      </c>
      <c r="V10" s="99"/>
      <c r="W10" s="99"/>
      <c r="X10" s="99"/>
      <c r="Y10" s="99"/>
      <c r="Z10" s="44" t="s">
        <v>9</v>
      </c>
      <c r="AA10" s="99" t="s">
        <v>114</v>
      </c>
      <c r="AB10" s="99"/>
      <c r="AC10" s="100"/>
      <c r="AD10" s="57" t="s">
        <v>121</v>
      </c>
      <c r="AE10" s="58"/>
      <c r="AF10" s="58"/>
      <c r="AG10" s="58"/>
      <c r="AH10" s="58"/>
      <c r="AI10" s="58"/>
      <c r="AJ10" s="58"/>
      <c r="AK10" s="58"/>
      <c r="AL10" s="58"/>
      <c r="AM10" s="59"/>
      <c r="AN10" s="44" t="s">
        <v>110</v>
      </c>
      <c r="AO10" s="99" t="s">
        <v>122</v>
      </c>
      <c r="AP10" s="99"/>
      <c r="AQ10" s="99"/>
      <c r="AR10" s="99"/>
      <c r="AS10" s="99"/>
      <c r="AT10" s="100"/>
    </row>
    <row r="11" spans="1:46" ht="11.25" customHeight="1" x14ac:dyDescent="0.2">
      <c r="E11" s="150" t="s">
        <v>68</v>
      </c>
      <c r="F11" s="151"/>
      <c r="G11" s="151"/>
      <c r="H11" s="151"/>
      <c r="I11" s="151"/>
      <c r="J11" s="151"/>
      <c r="K11" s="151"/>
      <c r="L11" s="151"/>
      <c r="M11" s="151"/>
      <c r="N11" s="152"/>
      <c r="O11" s="150" t="s">
        <v>70</v>
      </c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/>
    </row>
    <row r="12" spans="1:46" ht="11.25" customHeight="1" x14ac:dyDescent="0.2">
      <c r="E12" s="4" t="s">
        <v>9</v>
      </c>
      <c r="F12" s="143" t="s">
        <v>62</v>
      </c>
      <c r="G12" s="143"/>
      <c r="H12" s="143"/>
      <c r="I12" s="143"/>
      <c r="J12" s="143"/>
      <c r="K12" s="143"/>
      <c r="L12" s="143"/>
      <c r="M12" s="143"/>
      <c r="N12" s="144"/>
      <c r="O12" s="3" t="s">
        <v>9</v>
      </c>
      <c r="P12" s="7" t="s">
        <v>7</v>
      </c>
      <c r="Q12" s="7"/>
      <c r="R12" s="7"/>
      <c r="S12" s="7"/>
      <c r="T12" s="7"/>
      <c r="U12" s="7"/>
      <c r="V12" s="7"/>
      <c r="W12" s="7"/>
      <c r="X12" s="7"/>
      <c r="Y12" s="8"/>
      <c r="Z12" s="8"/>
      <c r="AA12" s="8"/>
      <c r="AB12" s="8"/>
      <c r="AC12" s="8"/>
      <c r="AD12" s="8"/>
      <c r="AE12" s="3" t="s">
        <v>9</v>
      </c>
      <c r="AF12" s="7" t="s">
        <v>4</v>
      </c>
      <c r="AG12" s="7"/>
      <c r="AH12" s="7"/>
      <c r="AI12" s="7"/>
      <c r="AJ12" s="7"/>
      <c r="AK12" s="7"/>
      <c r="AL12" s="7"/>
      <c r="AM12" s="7"/>
      <c r="AN12" s="8"/>
      <c r="AO12" s="8"/>
      <c r="AP12" s="8"/>
      <c r="AQ12" s="8"/>
      <c r="AR12" s="8"/>
      <c r="AS12" s="8"/>
      <c r="AT12" s="9"/>
    </row>
    <row r="13" spans="1:46" ht="11.25" customHeight="1" x14ac:dyDescent="0.2">
      <c r="E13" s="4" t="s">
        <v>9</v>
      </c>
      <c r="F13" s="143" t="s">
        <v>63</v>
      </c>
      <c r="G13" s="143"/>
      <c r="H13" s="143"/>
      <c r="I13" s="143"/>
      <c r="J13" s="143"/>
      <c r="K13" s="143"/>
      <c r="L13" s="143"/>
      <c r="M13" s="143"/>
      <c r="N13" s="144"/>
      <c r="O13" s="3" t="s">
        <v>9</v>
      </c>
      <c r="P13" s="7" t="s">
        <v>8</v>
      </c>
      <c r="Q13" s="7"/>
      <c r="R13" s="7"/>
      <c r="S13" s="7"/>
      <c r="T13" s="7"/>
      <c r="U13" s="7"/>
      <c r="V13" s="7"/>
      <c r="W13" s="7"/>
      <c r="X13" s="8"/>
      <c r="Y13" s="8"/>
      <c r="Z13" s="8"/>
      <c r="AA13" s="8"/>
      <c r="AB13" s="8"/>
      <c r="AC13" s="8"/>
      <c r="AD13" s="8"/>
      <c r="AE13" s="3" t="s">
        <v>9</v>
      </c>
      <c r="AF13" s="7" t="s">
        <v>5</v>
      </c>
      <c r="AG13" s="7"/>
      <c r="AH13" s="7"/>
      <c r="AI13" s="7"/>
      <c r="AJ13" s="7"/>
      <c r="AK13" s="7"/>
      <c r="AL13" s="7"/>
      <c r="AM13" s="8"/>
      <c r="AN13" s="8"/>
      <c r="AO13" s="8"/>
      <c r="AP13" s="8"/>
      <c r="AQ13" s="8"/>
      <c r="AR13" s="8"/>
      <c r="AS13" s="8"/>
      <c r="AT13" s="9"/>
    </row>
    <row r="14" spans="1:46" ht="11.25" customHeight="1" x14ac:dyDescent="0.2">
      <c r="E14" s="4" t="s">
        <v>9</v>
      </c>
      <c r="F14" s="143" t="s">
        <v>64</v>
      </c>
      <c r="G14" s="143"/>
      <c r="H14" s="143"/>
      <c r="I14" s="143"/>
      <c r="J14" s="143"/>
      <c r="K14" s="143"/>
      <c r="L14" s="143"/>
      <c r="M14" s="143"/>
      <c r="N14" s="144"/>
      <c r="O14" s="3" t="s">
        <v>9</v>
      </c>
      <c r="P14" s="7" t="s">
        <v>10</v>
      </c>
      <c r="Q14" s="7"/>
      <c r="R14" s="7"/>
      <c r="S14" s="7"/>
      <c r="T14" s="7"/>
      <c r="U14" s="7"/>
      <c r="V14" s="7"/>
      <c r="W14" s="7"/>
      <c r="X14" s="8"/>
      <c r="Y14" s="8"/>
      <c r="Z14" s="8"/>
      <c r="AA14" s="8"/>
      <c r="AB14" s="8"/>
      <c r="AC14" s="8"/>
      <c r="AD14" s="8"/>
      <c r="AE14" s="3" t="s">
        <v>9</v>
      </c>
      <c r="AF14" s="7" t="s">
        <v>6</v>
      </c>
      <c r="AG14" s="7"/>
      <c r="AH14" s="7"/>
      <c r="AI14" s="7"/>
      <c r="AJ14" s="7"/>
      <c r="AK14" s="7"/>
      <c r="AL14" s="7"/>
      <c r="AM14" s="8"/>
      <c r="AN14" s="8"/>
      <c r="AO14" s="8"/>
      <c r="AP14" s="8"/>
      <c r="AQ14" s="8"/>
      <c r="AR14" s="8"/>
      <c r="AS14" s="8"/>
      <c r="AT14" s="9"/>
    </row>
    <row r="15" spans="1:46" ht="11.25" customHeight="1" x14ac:dyDescent="0.2">
      <c r="E15" s="4" t="s">
        <v>9</v>
      </c>
      <c r="F15" s="143" t="s">
        <v>72</v>
      </c>
      <c r="G15" s="143"/>
      <c r="H15" s="143"/>
      <c r="I15" s="143"/>
      <c r="J15" s="143"/>
      <c r="K15" s="143"/>
      <c r="L15" s="143"/>
      <c r="M15" s="143"/>
      <c r="N15" s="144"/>
      <c r="O15" s="3" t="s">
        <v>9</v>
      </c>
      <c r="P15" s="7" t="s">
        <v>73</v>
      </c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  <c r="AC15" s="8"/>
      <c r="AD15" s="8"/>
      <c r="AE15" s="3" t="s">
        <v>9</v>
      </c>
      <c r="AF15" s="7" t="s">
        <v>74</v>
      </c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8"/>
      <c r="AR15" s="8"/>
      <c r="AS15" s="8"/>
      <c r="AT15" s="9"/>
    </row>
    <row r="16" spans="1:46" ht="11.25" customHeight="1" x14ac:dyDescent="0.2">
      <c r="E16" s="57" t="s">
        <v>12</v>
      </c>
      <c r="F16" s="58"/>
      <c r="G16" s="58"/>
      <c r="H16" s="58"/>
      <c r="I16" s="58"/>
      <c r="J16" s="58"/>
      <c r="K16" s="58"/>
      <c r="L16" s="58"/>
      <c r="M16" s="58"/>
      <c r="N16" s="58"/>
      <c r="O16" s="27" t="str">
        <f>IF(C_PRIORITY="0","þ","¨")</f>
        <v>¨</v>
      </c>
      <c r="P16" s="10" t="s">
        <v>13</v>
      </c>
      <c r="Q16" s="10"/>
      <c r="R16" s="10"/>
      <c r="S16" s="10"/>
      <c r="T16" s="11"/>
      <c r="U16" s="12"/>
      <c r="V16" s="10"/>
      <c r="W16" s="12" t="str">
        <f>IF(AND(C_PRIORITY&lt;&gt;"0",NOT(ISBLANK(C_PRIORITY))),"þ","¨")</f>
        <v>¨</v>
      </c>
      <c r="X16" s="10" t="s">
        <v>65</v>
      </c>
      <c r="Y16" s="11"/>
      <c r="Z16" s="12"/>
      <c r="AA16" s="10"/>
      <c r="AB16" s="10"/>
      <c r="AC16" s="10"/>
      <c r="AD16" s="13"/>
      <c r="AE16" s="58" t="s">
        <v>11</v>
      </c>
      <c r="AF16" s="58"/>
      <c r="AG16" s="58"/>
      <c r="AH16" s="58"/>
      <c r="AI16" s="58"/>
      <c r="AJ16" s="58"/>
      <c r="AK16" s="147" t="str">
        <f>"" &amp; C_SECRET</f>
        <v/>
      </c>
      <c r="AL16" s="148"/>
      <c r="AM16" s="148"/>
      <c r="AN16" s="148"/>
      <c r="AO16" s="148"/>
      <c r="AP16" s="148"/>
      <c r="AQ16" s="148"/>
      <c r="AR16" s="148"/>
      <c r="AS16" s="148"/>
      <c r="AT16" s="149"/>
    </row>
    <row r="18" spans="5:46" ht="11.25" customHeight="1" x14ac:dyDescent="0.2">
      <c r="E18" s="57" t="s">
        <v>14</v>
      </c>
      <c r="F18" s="58"/>
      <c r="G18" s="58"/>
      <c r="H18" s="58"/>
      <c r="I18" s="58"/>
      <c r="J18" s="58"/>
      <c r="K18" s="58"/>
      <c r="L18" s="58"/>
      <c r="M18" s="58"/>
      <c r="N18" s="59"/>
      <c r="O18" s="98" t="str">
        <f>"" &amp; A_FIO</f>
        <v xml:space="preserve">  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100"/>
    </row>
    <row r="19" spans="5:46" ht="11.25" customHeight="1" x14ac:dyDescent="0.2">
      <c r="E19" s="137" t="s">
        <v>76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9"/>
    </row>
    <row r="20" spans="5:46" ht="11.25" customHeight="1" x14ac:dyDescent="0.2">
      <c r="E20" s="145" t="str">
        <f>MID(C_FIOLATIN,1,1)</f>
        <v/>
      </c>
      <c r="F20" s="146"/>
      <c r="G20" s="145" t="str">
        <f>MID(C_FIOLATIN,2,1)</f>
        <v/>
      </c>
      <c r="H20" s="146"/>
      <c r="I20" s="145" t="str">
        <f>MID(C_FIOLATIN,3,1)</f>
        <v/>
      </c>
      <c r="J20" s="146"/>
      <c r="K20" s="145" t="str">
        <f>MID(C_FIOLATIN,4,1)</f>
        <v/>
      </c>
      <c r="L20" s="146"/>
      <c r="M20" s="145" t="str">
        <f>MID(C_FIOLATIN,5,1)</f>
        <v/>
      </c>
      <c r="N20" s="146"/>
      <c r="O20" s="145" t="str">
        <f>MID(C_FIOLATIN,6,1)</f>
        <v/>
      </c>
      <c r="P20" s="146"/>
      <c r="Q20" s="145" t="str">
        <f>MID(C_FIOLATIN,7,1)</f>
        <v/>
      </c>
      <c r="R20" s="146"/>
      <c r="S20" s="145" t="str">
        <f>MID(C_FIOLATIN,8,1)</f>
        <v/>
      </c>
      <c r="T20" s="146"/>
      <c r="U20" s="145" t="str">
        <f>MID(C_FIOLATIN,9,1)</f>
        <v/>
      </c>
      <c r="V20" s="146"/>
      <c r="W20" s="145" t="str">
        <f>MID(C_FIOLATIN,10,1)</f>
        <v/>
      </c>
      <c r="X20" s="146"/>
      <c r="Y20" s="145" t="str">
        <f>MID(C_FIOLATIN,11,1)</f>
        <v/>
      </c>
      <c r="Z20" s="146"/>
      <c r="AA20" s="145" t="str">
        <f>MID(C_FIOLATIN,12,1)</f>
        <v/>
      </c>
      <c r="AB20" s="146"/>
      <c r="AC20" s="145" t="str">
        <f>MID(C_FIOLATIN,13,1)</f>
        <v/>
      </c>
      <c r="AD20" s="146"/>
      <c r="AE20" s="145" t="str">
        <f>MID(C_FIOLATIN,14,1)</f>
        <v/>
      </c>
      <c r="AF20" s="146"/>
      <c r="AG20" s="145" t="str">
        <f>MID(C_FIOLATIN,15,1)</f>
        <v/>
      </c>
      <c r="AH20" s="146"/>
      <c r="AI20" s="145" t="str">
        <f>MID(C_FIOLATIN,16,1)</f>
        <v/>
      </c>
      <c r="AJ20" s="146"/>
      <c r="AK20" s="145" t="str">
        <f>MID(C_FIOLATIN,17,1)</f>
        <v/>
      </c>
      <c r="AL20" s="146"/>
      <c r="AM20" s="145" t="str">
        <f>MID(C_FIOLATIN,18,1)</f>
        <v/>
      </c>
      <c r="AN20" s="146"/>
      <c r="AO20" s="145" t="str">
        <f>MID(C_FIOLATIN,19,1)</f>
        <v/>
      </c>
      <c r="AP20" s="146"/>
      <c r="AQ20" s="150" t="str">
        <f>MID(C_FIOLATIN,20,1)</f>
        <v/>
      </c>
      <c r="AR20" s="151"/>
      <c r="AS20" s="151"/>
      <c r="AT20" s="152"/>
    </row>
    <row r="21" spans="5:46" s="31" customFormat="1" ht="22.5" customHeight="1" x14ac:dyDescent="0.2">
      <c r="E21" s="76" t="s">
        <v>15</v>
      </c>
      <c r="F21" s="77"/>
      <c r="G21" s="77"/>
      <c r="H21" s="77"/>
      <c r="I21" s="77"/>
      <c r="J21" s="77"/>
      <c r="K21" s="77"/>
      <c r="L21" s="77"/>
      <c r="M21" s="77"/>
      <c r="N21" s="78"/>
      <c r="O21" s="135" t="str">
        <f>"" &amp; A_BIRTHDAY</f>
        <v/>
      </c>
      <c r="P21" s="95"/>
      <c r="Q21" s="95"/>
      <c r="R21" s="95"/>
      <c r="S21" s="95"/>
      <c r="T21" s="96"/>
      <c r="U21" s="76" t="s">
        <v>16</v>
      </c>
      <c r="V21" s="77"/>
      <c r="W21" s="77"/>
      <c r="X21" s="77"/>
      <c r="Y21" s="77"/>
      <c r="Z21" s="77"/>
      <c r="AA21" s="78"/>
      <c r="AB21" s="135" t="str">
        <f>"" &amp; A_BIRTHPLACE</f>
        <v/>
      </c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6"/>
    </row>
    <row r="22" spans="5:46" ht="11.25" customHeight="1" x14ac:dyDescent="0.2">
      <c r="E22" s="57" t="s">
        <v>17</v>
      </c>
      <c r="F22" s="58"/>
      <c r="G22" s="58"/>
      <c r="H22" s="58"/>
      <c r="I22" s="58"/>
      <c r="J22" s="58"/>
      <c r="K22" s="58"/>
      <c r="L22" s="58"/>
      <c r="M22" s="58"/>
      <c r="N22" s="59"/>
      <c r="O22" s="4" t="str">
        <f>IF(A_RESIDENT_C_NAME="РОССИЯ","þ","¨")</f>
        <v>¨</v>
      </c>
      <c r="P22" s="99" t="s">
        <v>18</v>
      </c>
      <c r="Q22" s="99"/>
      <c r="R22" s="99"/>
      <c r="S22" s="99"/>
      <c r="T22" s="3" t="str">
        <f>IF(A_RESIDENT_C_NAME&lt;&gt;"РОССИЯ","þ","¨")</f>
        <v>þ</v>
      </c>
      <c r="U22" s="99" t="s">
        <v>77</v>
      </c>
      <c r="V22" s="99"/>
      <c r="W22" s="99"/>
      <c r="X22" s="99"/>
      <c r="Y22" s="99"/>
      <c r="Z22" s="99"/>
      <c r="AA22" s="99" t="str">
        <f>IF(A_RESIDENT_C_NAME&lt;&gt;"РОССИЯ",""&amp;A_RESIDENT_C_NAME,"")</f>
        <v/>
      </c>
      <c r="AB22" s="99"/>
      <c r="AC22" s="99"/>
      <c r="AD22" s="99"/>
      <c r="AE22" s="99"/>
      <c r="AF22" s="99"/>
      <c r="AG22" s="99"/>
      <c r="AH22" s="99"/>
      <c r="AI22" s="99"/>
      <c r="AJ22" s="153"/>
      <c r="AK22" s="154"/>
      <c r="AL22" s="155" t="s">
        <v>19</v>
      </c>
      <c r="AM22" s="156"/>
      <c r="AN22" s="157"/>
      <c r="AO22" s="22" t="str">
        <f>IF(A_SEX="М","þ","¨")</f>
        <v>þ</v>
      </c>
      <c r="AP22" s="23" t="s">
        <v>20</v>
      </c>
      <c r="AQ22" s="23"/>
      <c r="AR22" s="22" t="str">
        <f>IF(A_SEX="Ж","þ","¨")</f>
        <v>¨</v>
      </c>
      <c r="AS22" s="23" t="s">
        <v>21</v>
      </c>
      <c r="AT22" s="24"/>
    </row>
    <row r="23" spans="5:46" s="31" customFormat="1" ht="34.5" customHeight="1" x14ac:dyDescent="0.2">
      <c r="E23" s="142" t="s">
        <v>22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34" t="s">
        <v>23</v>
      </c>
      <c r="P23" s="134"/>
      <c r="Q23" s="134"/>
      <c r="R23" s="134"/>
      <c r="S23" s="134"/>
      <c r="T23" s="35" t="str">
        <f>IF(A_DOCTYPE="Паспорт РФ","þ","¨")</f>
        <v>¨</v>
      </c>
      <c r="U23" s="94" t="s">
        <v>24</v>
      </c>
      <c r="V23" s="94"/>
      <c r="W23" s="94"/>
      <c r="X23" s="94"/>
      <c r="Y23" s="94"/>
      <c r="Z23" s="36" t="str">
        <f>IF(AND(A_DOCTYPE&lt;&gt;"Паспорт РФ",NOT(ISBLANK(A_DOCTYPE))),"þ","¨")</f>
        <v>þ</v>
      </c>
      <c r="AA23" s="94" t="s">
        <v>25</v>
      </c>
      <c r="AB23" s="94"/>
      <c r="AC23" s="94"/>
      <c r="AD23" s="94"/>
      <c r="AE23" s="94"/>
      <c r="AF23" s="94"/>
      <c r="AG23" s="94"/>
      <c r="AH23" s="94"/>
      <c r="AI23" s="94"/>
      <c r="AJ23" s="95" t="str">
        <f>IF(A_DOCTYPE&lt;&gt;"Паспорт РФ","" &amp; A_DOCTYPE,"")</f>
        <v/>
      </c>
      <c r="AK23" s="95"/>
      <c r="AL23" s="95"/>
      <c r="AM23" s="95"/>
      <c r="AN23" s="95"/>
      <c r="AO23" s="95"/>
      <c r="AP23" s="95"/>
      <c r="AQ23" s="95"/>
      <c r="AR23" s="95"/>
      <c r="AS23" s="95"/>
      <c r="AT23" s="96"/>
    </row>
    <row r="24" spans="5:46" ht="11.25" customHeight="1" x14ac:dyDescent="0.2"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97" t="s">
        <v>26</v>
      </c>
      <c r="P24" s="97"/>
      <c r="Q24" s="97"/>
      <c r="R24" s="97"/>
      <c r="S24" s="97"/>
      <c r="T24" s="98" t="str">
        <f>IF(ISERR(FIND(" ",A_DOCNUM,1)),"",MID(A_DOCNUM,1,FIND(" ",A_DOCNUM,1)-1))</f>
        <v/>
      </c>
      <c r="U24" s="99"/>
      <c r="V24" s="99"/>
      <c r="W24" s="100"/>
      <c r="X24" s="105" t="s">
        <v>27</v>
      </c>
      <c r="Y24" s="106"/>
      <c r="Z24" s="106"/>
      <c r="AA24" s="106"/>
      <c r="AB24" s="107"/>
      <c r="AC24" s="98" t="str">
        <f>IF(ISERR(FIND(" ",A_DOCNUM,1)),"" &amp; A_DOCNUM,MID(A_DOCNUM,FIND(" ",A_DOCNUM,1)+1,20))</f>
        <v/>
      </c>
      <c r="AD24" s="99"/>
      <c r="AE24" s="99"/>
      <c r="AF24" s="99"/>
      <c r="AG24" s="99"/>
      <c r="AH24" s="99"/>
      <c r="AI24" s="100"/>
      <c r="AJ24" s="108" t="s">
        <v>28</v>
      </c>
      <c r="AK24" s="108"/>
      <c r="AL24" s="108"/>
      <c r="AM24" s="108"/>
      <c r="AN24" s="108"/>
      <c r="AO24" s="101" t="str">
        <f>"" &amp; A_DOCDATE</f>
        <v/>
      </c>
      <c r="AP24" s="102"/>
      <c r="AQ24" s="102"/>
      <c r="AR24" s="102"/>
      <c r="AS24" s="102"/>
      <c r="AT24" s="103"/>
    </row>
    <row r="25" spans="5:46" ht="22.5" customHeight="1" x14ac:dyDescent="0.2"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09" t="s">
        <v>29</v>
      </c>
      <c r="P25" s="109"/>
      <c r="Q25" s="109"/>
      <c r="R25" s="109"/>
      <c r="S25" s="109"/>
      <c r="T25" s="104" t="str">
        <f>"" &amp; A_DOCPLACE &amp; " " &amp; A_DOCPLACE_P</f>
        <v xml:space="preserve"> </v>
      </c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</row>
    <row r="26" spans="5:46" s="34" customFormat="1" x14ac:dyDescent="0.2"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  <c r="S26" s="42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9"/>
    </row>
    <row r="27" spans="5:46" ht="11.25" customHeight="1" x14ac:dyDescent="0.2">
      <c r="E27" s="124" t="s">
        <v>30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6"/>
    </row>
    <row r="28" spans="5:46" ht="11.25" customHeight="1" x14ac:dyDescent="0.2">
      <c r="E28" s="128" t="str">
        <f>"" &amp; A_REGADDR</f>
        <v/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30"/>
    </row>
    <row r="29" spans="5:46" ht="11.25" customHeight="1" x14ac:dyDescent="0.2"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3"/>
    </row>
    <row r="30" spans="5:46" ht="11.25" customHeight="1" x14ac:dyDescent="0.2">
      <c r="E30" s="137" t="s">
        <v>31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9"/>
    </row>
    <row r="31" spans="5:46" ht="11.25" customHeight="1" x14ac:dyDescent="0.2">
      <c r="E31" s="128" t="str">
        <f>"" &amp; IF(A_CURADDR=A_REGADDR,"",A_CURADDR)</f>
        <v/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30"/>
    </row>
    <row r="32" spans="5:46" ht="11.25" customHeight="1" x14ac:dyDescent="0.2"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3"/>
    </row>
    <row r="33" spans="5:46" ht="20.25" customHeight="1" x14ac:dyDescent="0.2">
      <c r="E33" s="76" t="s">
        <v>32</v>
      </c>
      <c r="F33" s="77"/>
      <c r="G33" s="77"/>
      <c r="H33" s="77"/>
      <c r="I33" s="77"/>
      <c r="J33" s="77"/>
      <c r="K33" s="77"/>
      <c r="L33" s="77"/>
      <c r="M33" s="77"/>
      <c r="N33" s="78"/>
      <c r="O33" s="135" t="str">
        <f>"" &amp; A_FACTORY_NAME</f>
        <v/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140"/>
      <c r="AL33" s="140"/>
      <c r="AM33" s="140"/>
      <c r="AN33" s="140"/>
      <c r="AO33" s="140"/>
      <c r="AP33" s="140"/>
      <c r="AQ33" s="140"/>
      <c r="AR33" s="140"/>
      <c r="AS33" s="140"/>
      <c r="AT33" s="141"/>
    </row>
    <row r="34" spans="5:46" ht="21" customHeight="1" x14ac:dyDescent="0.2">
      <c r="E34" s="76" t="s">
        <v>33</v>
      </c>
      <c r="F34" s="77"/>
      <c r="G34" s="77"/>
      <c r="H34" s="77"/>
      <c r="I34" s="77"/>
      <c r="J34" s="77"/>
      <c r="K34" s="77"/>
      <c r="L34" s="77"/>
      <c r="M34" s="77"/>
      <c r="N34" s="78"/>
      <c r="O34" s="134" t="s">
        <v>34</v>
      </c>
      <c r="P34" s="134"/>
      <c r="Q34" s="134"/>
      <c r="R34" s="134"/>
      <c r="S34" s="135" t="str">
        <f>"" &amp; C_PHONE</f>
        <v/>
      </c>
      <c r="T34" s="95"/>
      <c r="U34" s="95"/>
      <c r="V34" s="95"/>
      <c r="W34" s="95"/>
      <c r="X34" s="95"/>
      <c r="Y34" s="96"/>
      <c r="Z34" s="134" t="s">
        <v>35</v>
      </c>
      <c r="AA34" s="134"/>
      <c r="AB34" s="134"/>
      <c r="AC34" s="134"/>
      <c r="AD34" s="135" t="str">
        <f>"" &amp; C_PHONE_M</f>
        <v/>
      </c>
      <c r="AE34" s="95"/>
      <c r="AF34" s="95"/>
      <c r="AG34" s="95"/>
      <c r="AH34" s="95"/>
      <c r="AI34" s="95"/>
      <c r="AJ34" s="96"/>
      <c r="AK34" s="134" t="s">
        <v>36</v>
      </c>
      <c r="AL34" s="134"/>
      <c r="AM34" s="134"/>
      <c r="AN34" s="135"/>
      <c r="AO34" s="95"/>
      <c r="AP34" s="95"/>
      <c r="AQ34" s="95"/>
      <c r="AR34" s="95"/>
      <c r="AS34" s="95"/>
      <c r="AT34" s="96"/>
    </row>
    <row r="35" spans="5:46" ht="10.5" customHeight="1" x14ac:dyDescent="0.2">
      <c r="E35" s="51" t="s">
        <v>42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</row>
    <row r="36" spans="5:46" ht="10.5" customHeight="1" x14ac:dyDescent="0.2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5:46" ht="11.25" customHeight="1" x14ac:dyDescent="0.2">
      <c r="E37" s="79" t="s">
        <v>9</v>
      </c>
      <c r="F37" s="80"/>
      <c r="G37" s="57" t="s">
        <v>43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9"/>
    </row>
    <row r="38" spans="5:46" ht="11.25" customHeight="1" x14ac:dyDescent="0.2">
      <c r="E38" s="81"/>
      <c r="F38" s="82"/>
      <c r="G38" s="120" t="s">
        <v>45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  <c r="AD38" s="127" t="s">
        <v>44</v>
      </c>
      <c r="AE38" s="127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36"/>
    </row>
    <row r="39" spans="5:46" ht="10.5" customHeight="1" x14ac:dyDescent="0.2">
      <c r="E39" s="45" t="s">
        <v>66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</row>
    <row r="40" spans="5:46" ht="10.5" customHeight="1" x14ac:dyDescent="0.2">
      <c r="E40" s="45" t="s">
        <v>55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7"/>
    </row>
    <row r="41" spans="5:46" ht="10.5" customHeight="1" x14ac:dyDescent="0.2">
      <c r="E41" s="70" t="s">
        <v>56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2"/>
    </row>
    <row r="42" spans="5:46" s="34" customFormat="1" ht="10.5" customHeight="1" x14ac:dyDescent="0.2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</row>
    <row r="43" spans="5:46" s="34" customFormat="1" ht="10.5" customHeight="1" x14ac:dyDescent="0.2">
      <c r="E43" s="89" t="s">
        <v>9</v>
      </c>
      <c r="F43" s="90"/>
      <c r="G43" s="57" t="s">
        <v>116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</row>
    <row r="44" spans="5:46" s="34" customFormat="1" ht="17.25" customHeight="1" x14ac:dyDescent="0.2">
      <c r="E44" s="91" t="s">
        <v>117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3"/>
    </row>
    <row r="45" spans="5:46" s="34" customFormat="1" ht="16.5" customHeight="1" x14ac:dyDescent="0.2">
      <c r="E45" s="83" t="s">
        <v>118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5"/>
    </row>
    <row r="46" spans="5:46" s="34" customFormat="1" ht="18" customHeight="1" x14ac:dyDescent="0.2">
      <c r="E46" s="83" t="s">
        <v>119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5"/>
    </row>
    <row r="47" spans="5:46" s="34" customFormat="1" ht="9.75" customHeight="1" x14ac:dyDescent="0.2">
      <c r="E47" s="86" t="s">
        <v>120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8"/>
    </row>
    <row r="48" spans="5:46" ht="11.25" customHeight="1" x14ac:dyDescent="0.2"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5:46" ht="11.25" customHeight="1" x14ac:dyDescent="0.2">
      <c r="E49" s="51" t="s">
        <v>38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</row>
    <row r="50" spans="5:46" ht="10.5" customHeight="1" x14ac:dyDescent="0.2">
      <c r="E50" s="73" t="s">
        <v>78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5"/>
    </row>
    <row r="51" spans="5:46" ht="10.5" customHeight="1" x14ac:dyDescent="0.2">
      <c r="E51" s="50" t="s">
        <v>75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7"/>
    </row>
    <row r="52" spans="5:46" ht="10.5" customHeight="1" x14ac:dyDescent="0.2">
      <c r="E52" s="50" t="s">
        <v>104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7"/>
    </row>
    <row r="53" spans="5:46" ht="11.25" customHeight="1" x14ac:dyDescent="0.2">
      <c r="E53" s="45" t="s">
        <v>105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7"/>
    </row>
    <row r="54" spans="5:46" ht="11.25" customHeight="1" x14ac:dyDescent="0.2">
      <c r="E54" s="50" t="s">
        <v>106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7"/>
    </row>
    <row r="55" spans="5:46" ht="11.25" customHeight="1" x14ac:dyDescent="0.2">
      <c r="E55" s="45" t="s">
        <v>107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7"/>
    </row>
    <row r="56" spans="5:46" ht="11.25" customHeight="1" x14ac:dyDescent="0.2">
      <c r="E56" s="45" t="s">
        <v>108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9"/>
    </row>
    <row r="57" spans="5:46" ht="11.25" customHeight="1" x14ac:dyDescent="0.2">
      <c r="E57" s="50" t="s">
        <v>109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7"/>
    </row>
    <row r="58" spans="5:46" ht="11.25" customHeight="1" x14ac:dyDescent="0.2">
      <c r="E58" s="45" t="s">
        <v>46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7"/>
    </row>
    <row r="59" spans="5:46" ht="11.25" customHeight="1" x14ac:dyDescent="0.2">
      <c r="E59" s="50" t="s">
        <v>47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7"/>
    </row>
    <row r="60" spans="5:46" ht="11.25" customHeight="1" x14ac:dyDescent="0.2">
      <c r="E60" s="45" t="s">
        <v>48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7"/>
    </row>
    <row r="61" spans="5:46" ht="10.5" customHeight="1" x14ac:dyDescent="0.2">
      <c r="E61" s="45" t="s">
        <v>49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7"/>
    </row>
    <row r="62" spans="5:46" ht="10.5" customHeight="1" x14ac:dyDescent="0.2">
      <c r="E62" s="50" t="s">
        <v>50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7"/>
    </row>
    <row r="63" spans="5:46" ht="10.5" customHeight="1" x14ac:dyDescent="0.2">
      <c r="E63" s="45" t="s">
        <v>51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7"/>
    </row>
    <row r="64" spans="5:46" ht="10.5" customHeight="1" x14ac:dyDescent="0.2">
      <c r="E64" s="50" t="s">
        <v>52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7"/>
    </row>
    <row r="65" spans="1:46" ht="10.5" customHeight="1" x14ac:dyDescent="0.2">
      <c r="E65" s="45" t="s">
        <v>53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7"/>
    </row>
    <row r="66" spans="1:46" ht="10.5" customHeight="1" x14ac:dyDescent="0.2">
      <c r="E66" s="70" t="s">
        <v>54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2"/>
    </row>
    <row r="67" spans="1:46" ht="11.25" customHeight="1" x14ac:dyDescent="0.2">
      <c r="A67" s="60" t="s">
        <v>67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6" ht="11.25" customHeight="1" x14ac:dyDescent="0.2">
      <c r="A68" s="63" t="s">
        <v>79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25" t="s">
        <v>110</v>
      </c>
      <c r="AA68" s="68" t="s">
        <v>80</v>
      </c>
      <c r="AB68" s="68"/>
      <c r="AC68" s="68"/>
      <c r="AD68" s="68"/>
      <c r="AE68" s="68"/>
      <c r="AF68" s="68"/>
      <c r="AG68" s="68"/>
      <c r="AH68" s="25" t="s">
        <v>9</v>
      </c>
      <c r="AI68" s="68" t="s">
        <v>81</v>
      </c>
      <c r="AJ68" s="68"/>
      <c r="AK68" s="68"/>
      <c r="AL68" s="68"/>
      <c r="AM68" s="68"/>
      <c r="AN68" s="68"/>
      <c r="AO68" s="68"/>
      <c r="AP68" s="69"/>
    </row>
    <row r="69" spans="1:46" ht="11.25" customHeight="1" x14ac:dyDescent="0.2">
      <c r="A69" s="50" t="s">
        <v>82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7"/>
    </row>
    <row r="70" spans="1:46" ht="11.25" customHeight="1" x14ac:dyDescent="0.2">
      <c r="A70" s="50" t="s">
        <v>83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7"/>
    </row>
    <row r="71" spans="1:46" ht="11.25" customHeight="1" x14ac:dyDescent="0.2">
      <c r="A71" s="50" t="s">
        <v>84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7"/>
    </row>
    <row r="72" spans="1:46" ht="11.25" customHeight="1" x14ac:dyDescent="0.2">
      <c r="A72" s="50" t="s">
        <v>85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7"/>
    </row>
    <row r="73" spans="1:46" ht="11.25" customHeight="1" x14ac:dyDescent="0.2">
      <c r="A73" s="50" t="s">
        <v>86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7"/>
    </row>
    <row r="74" spans="1:46" ht="11.25" customHeight="1" x14ac:dyDescent="0.2">
      <c r="A74" s="50" t="s">
        <v>87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7"/>
    </row>
    <row r="75" spans="1:46" ht="11.25" customHeight="1" x14ac:dyDescent="0.2">
      <c r="A75" s="50" t="s">
        <v>88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7"/>
    </row>
    <row r="76" spans="1:46" ht="10.5" customHeight="1" x14ac:dyDescent="0.2">
      <c r="A76" s="50" t="s">
        <v>89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7"/>
    </row>
    <row r="77" spans="1:46" ht="10.5" customHeight="1" x14ac:dyDescent="0.2">
      <c r="A77" s="50" t="s">
        <v>37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7"/>
    </row>
    <row r="78" spans="1:46" ht="10.5" customHeight="1" x14ac:dyDescent="0.2">
      <c r="A78" s="50" t="s">
        <v>90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7"/>
    </row>
    <row r="79" spans="1:46" ht="10.5" customHeight="1" x14ac:dyDescent="0.2">
      <c r="A79" s="50" t="s">
        <v>91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7"/>
    </row>
    <row r="80" spans="1:46" ht="10.5" customHeight="1" x14ac:dyDescent="0.2">
      <c r="A80" s="50" t="s">
        <v>92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7"/>
    </row>
    <row r="81" spans="1:42" ht="10.5" customHeight="1" x14ac:dyDescent="0.2">
      <c r="A81" s="50" t="s">
        <v>93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7"/>
    </row>
    <row r="82" spans="1:42" ht="10.5" customHeight="1" x14ac:dyDescent="0.2">
      <c r="A82" s="50" t="s">
        <v>94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7"/>
    </row>
    <row r="83" spans="1:42" ht="10.5" customHeight="1" x14ac:dyDescent="0.2">
      <c r="A83" s="65" t="s">
        <v>95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7"/>
    </row>
    <row r="84" spans="1:42" ht="10.5" customHeight="1" x14ac:dyDescent="0.2">
      <c r="A84" s="50" t="s">
        <v>96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7"/>
    </row>
    <row r="85" spans="1:42" ht="10.5" customHeight="1" x14ac:dyDescent="0.2">
      <c r="A85" s="50" t="s">
        <v>97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7"/>
    </row>
    <row r="86" spans="1:42" ht="10.5" customHeight="1" x14ac:dyDescent="0.2">
      <c r="A86" s="65" t="s">
        <v>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7"/>
    </row>
    <row r="87" spans="1:42" ht="10.5" customHeight="1" x14ac:dyDescent="0.2">
      <c r="A87" s="65" t="s">
        <v>99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7"/>
    </row>
    <row r="88" spans="1:42" ht="10.5" customHeight="1" x14ac:dyDescent="0.2">
      <c r="A88" s="50" t="s">
        <v>100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7"/>
    </row>
    <row r="89" spans="1:42" ht="10.5" customHeight="1" x14ac:dyDescent="0.2">
      <c r="A89" s="162" t="s">
        <v>101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4"/>
    </row>
    <row r="90" spans="1:42" ht="10.5" customHeight="1" x14ac:dyDescent="0.2">
      <c r="A90" s="65" t="s">
        <v>102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7"/>
    </row>
    <row r="91" spans="1:42" ht="10.5" customHeight="1" x14ac:dyDescent="0.2">
      <c r="A91" s="65" t="s">
        <v>115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7"/>
    </row>
    <row r="92" spans="1:42" ht="10.5" customHeight="1" x14ac:dyDescent="0.2">
      <c r="A92" s="165" t="s">
        <v>103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7"/>
    </row>
    <row r="93" spans="1:42" ht="10.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6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0.5" customHeight="1" x14ac:dyDescent="0.2">
      <c r="A94" s="161" t="str">
        <f>"" &amp; Z_DATE</f>
        <v/>
      </c>
      <c r="B94" s="161"/>
      <c r="C94" s="161"/>
      <c r="D94" s="161"/>
      <c r="E94" s="161"/>
      <c r="F94" s="161"/>
      <c r="G94" s="161"/>
      <c r="H94" s="161"/>
      <c r="J94" s="110"/>
      <c r="K94" s="110"/>
      <c r="L94" s="110"/>
      <c r="M94" s="110"/>
      <c r="N94" s="110"/>
      <c r="O94" s="110"/>
      <c r="P94" s="110"/>
      <c r="Q94" s="110"/>
      <c r="S94" s="110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 xml:space="preserve">  . .</v>
      </c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0.5" customHeight="1" x14ac:dyDescent="0.2">
      <c r="A95" s="55" t="s">
        <v>39</v>
      </c>
      <c r="B95" s="55"/>
      <c r="C95" s="55"/>
      <c r="D95" s="55"/>
      <c r="E95" s="55"/>
      <c r="F95" s="55"/>
      <c r="G95" s="55"/>
      <c r="H95" s="55"/>
      <c r="J95" s="55" t="s">
        <v>40</v>
      </c>
      <c r="K95" s="55"/>
      <c r="L95" s="55"/>
      <c r="M95" s="55"/>
      <c r="N95" s="55"/>
      <c r="O95" s="55"/>
      <c r="P95" s="55"/>
      <c r="Q95" s="55"/>
      <c r="S95" s="55" t="s">
        <v>41</v>
      </c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G95" s="56"/>
      <c r="AH95" s="56"/>
      <c r="AI95" s="56"/>
      <c r="AJ95" s="56"/>
      <c r="AK95" s="56"/>
      <c r="AL95" s="56"/>
      <c r="AM95" s="56"/>
      <c r="AN95" s="56"/>
      <c r="AO95" s="56"/>
      <c r="AP95" s="56"/>
    </row>
    <row r="96" spans="1:42" ht="10.5" customHeight="1" x14ac:dyDescent="0.2">
      <c r="A96" s="51" t="s">
        <v>57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</row>
    <row r="97" spans="1:42" ht="11.25" customHeight="1" x14ac:dyDescent="0.2">
      <c r="A97" s="57" t="s">
        <v>58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9"/>
    </row>
    <row r="98" spans="1:42" ht="11.25" customHeight="1" x14ac:dyDescent="0.2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</row>
    <row r="99" spans="1:42" ht="10.5" customHeight="1" x14ac:dyDescent="0.2">
      <c r="A99" s="32" t="str">
        <f>"" &amp; P_DOLG_1</f>
        <v/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19"/>
      <c r="W99" s="168" t="str">
        <f>"" &amp; Z_DATE</f>
        <v/>
      </c>
      <c r="X99" s="168"/>
      <c r="Y99" s="168"/>
      <c r="Z99" s="168"/>
      <c r="AA99" s="168"/>
      <c r="AB99" s="19"/>
      <c r="AC99" s="119"/>
      <c r="AD99" s="119"/>
      <c r="AE99" s="119"/>
      <c r="AF99" s="119"/>
      <c r="AG99" s="119"/>
      <c r="AH99" s="14"/>
      <c r="AI99" s="11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99" s="118"/>
      <c r="AK99" s="118"/>
      <c r="AL99" s="118"/>
      <c r="AM99" s="118"/>
      <c r="AN99" s="118"/>
      <c r="AO99" s="118"/>
      <c r="AP99" s="169"/>
    </row>
    <row r="100" spans="1:42" ht="10.5" customHeight="1" x14ac:dyDescent="0.2">
      <c r="A100" s="61" t="s">
        <v>59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21"/>
      <c r="W100" s="160" t="s">
        <v>39</v>
      </c>
      <c r="X100" s="160"/>
      <c r="Y100" s="160"/>
      <c r="Z100" s="160"/>
      <c r="AA100" s="160"/>
      <c r="AB100" s="21"/>
      <c r="AC100" s="62" t="s">
        <v>60</v>
      </c>
      <c r="AD100" s="62"/>
      <c r="AE100" s="62"/>
      <c r="AF100" s="62"/>
      <c r="AG100" s="62"/>
      <c r="AH100" s="20"/>
      <c r="AI100" s="62" t="s">
        <v>41</v>
      </c>
      <c r="AJ100" s="62"/>
      <c r="AK100" s="62"/>
      <c r="AL100" s="62"/>
      <c r="AM100" s="62"/>
      <c r="AN100" s="62"/>
      <c r="AO100" s="62"/>
      <c r="AP100" s="159"/>
    </row>
  </sheetData>
  <mergeCells count="160">
    <mergeCell ref="AI100:AP100"/>
    <mergeCell ref="W100:AA100"/>
    <mergeCell ref="A94:H94"/>
    <mergeCell ref="J94:Q94"/>
    <mergeCell ref="A79:AP79"/>
    <mergeCell ref="A96:AP96"/>
    <mergeCell ref="A76:AP76"/>
    <mergeCell ref="A78:AP78"/>
    <mergeCell ref="A88:AP88"/>
    <mergeCell ref="A89:AP89"/>
    <mergeCell ref="A92:AP92"/>
    <mergeCell ref="W99:AA99"/>
    <mergeCell ref="AC99:AG99"/>
    <mergeCell ref="A85:AP85"/>
    <mergeCell ref="AI99:AP99"/>
    <mergeCell ref="AE2:AT2"/>
    <mergeCell ref="E5:AT5"/>
    <mergeCell ref="E7:AT7"/>
    <mergeCell ref="AE3:AN3"/>
    <mergeCell ref="AP3:AT3"/>
    <mergeCell ref="E6:AT6"/>
    <mergeCell ref="E8:AT8"/>
    <mergeCell ref="F13:N13"/>
    <mergeCell ref="E9:AT9"/>
    <mergeCell ref="E11:N11"/>
    <mergeCell ref="O11:AT11"/>
    <mergeCell ref="F12:N12"/>
    <mergeCell ref="E10:N10"/>
    <mergeCell ref="P10:S10"/>
    <mergeCell ref="U10:Y10"/>
    <mergeCell ref="AA10:AC10"/>
    <mergeCell ref="AD10:AM10"/>
    <mergeCell ref="AO10:AT10"/>
    <mergeCell ref="E21:N21"/>
    <mergeCell ref="O21:T21"/>
    <mergeCell ref="U21:AA21"/>
    <mergeCell ref="AB21:AT21"/>
    <mergeCell ref="P22:S22"/>
    <mergeCell ref="U22:Z22"/>
    <mergeCell ref="AQ20:AT20"/>
    <mergeCell ref="AI20:AJ20"/>
    <mergeCell ref="AK20:AL20"/>
    <mergeCell ref="AG20:AH20"/>
    <mergeCell ref="AO20:AP20"/>
    <mergeCell ref="S20:T20"/>
    <mergeCell ref="U20:V20"/>
    <mergeCell ref="W20:X20"/>
    <mergeCell ref="Y20:Z20"/>
    <mergeCell ref="AA20:AB20"/>
    <mergeCell ref="AE20:AF20"/>
    <mergeCell ref="AM20:AN20"/>
    <mergeCell ref="K20:L20"/>
    <mergeCell ref="M20:N20"/>
    <mergeCell ref="O20:P20"/>
    <mergeCell ref="AA22:AK22"/>
    <mergeCell ref="AL22:AN22"/>
    <mergeCell ref="F15:N15"/>
    <mergeCell ref="F14:N14"/>
    <mergeCell ref="AC20:AD20"/>
    <mergeCell ref="E18:N18"/>
    <mergeCell ref="O18:AT18"/>
    <mergeCell ref="E19:AT19"/>
    <mergeCell ref="E20:F20"/>
    <mergeCell ref="G20:H20"/>
    <mergeCell ref="I20:J20"/>
    <mergeCell ref="Q20:R20"/>
    <mergeCell ref="E16:N16"/>
    <mergeCell ref="AE16:AJ16"/>
    <mergeCell ref="AK16:AT16"/>
    <mergeCell ref="E27:AT27"/>
    <mergeCell ref="G37:AT37"/>
    <mergeCell ref="G38:AC38"/>
    <mergeCell ref="AD38:AE38"/>
    <mergeCell ref="E22:N22"/>
    <mergeCell ref="E28:AT29"/>
    <mergeCell ref="E31:AT32"/>
    <mergeCell ref="AK34:AM34"/>
    <mergeCell ref="AN34:AT34"/>
    <mergeCell ref="AF38:AT38"/>
    <mergeCell ref="E34:N34"/>
    <mergeCell ref="O34:R34"/>
    <mergeCell ref="S34:Y34"/>
    <mergeCell ref="Z34:AC34"/>
    <mergeCell ref="AD34:AJ34"/>
    <mergeCell ref="E30:AT30"/>
    <mergeCell ref="O33:AT33"/>
    <mergeCell ref="E23:N25"/>
    <mergeCell ref="O23:S23"/>
    <mergeCell ref="A81:AP81"/>
    <mergeCell ref="A80:AP80"/>
    <mergeCell ref="A83:AP83"/>
    <mergeCell ref="A86:AP86"/>
    <mergeCell ref="S94:AE94"/>
    <mergeCell ref="A84:AP84"/>
    <mergeCell ref="U23:Y23"/>
    <mergeCell ref="AA23:AI23"/>
    <mergeCell ref="AJ23:AT23"/>
    <mergeCell ref="O24:S24"/>
    <mergeCell ref="T24:W24"/>
    <mergeCell ref="AO24:AT24"/>
    <mergeCell ref="T25:AT25"/>
    <mergeCell ref="X24:AB24"/>
    <mergeCell ref="AC24:AI24"/>
    <mergeCell ref="AJ24:AN24"/>
    <mergeCell ref="O25:S25"/>
    <mergeCell ref="E57:AT57"/>
    <mergeCell ref="E50:AT50"/>
    <mergeCell ref="E52:AT52"/>
    <mergeCell ref="E33:N33"/>
    <mergeCell ref="E49:AT49"/>
    <mergeCell ref="E37:F38"/>
    <mergeCell ref="E39:AT39"/>
    <mergeCell ref="E54:AT54"/>
    <mergeCell ref="E55:AT55"/>
    <mergeCell ref="E46:AT46"/>
    <mergeCell ref="E47:AT47"/>
    <mergeCell ref="E43:F43"/>
    <mergeCell ref="G43:AT43"/>
    <mergeCell ref="E44:AT44"/>
    <mergeCell ref="E45:AT45"/>
    <mergeCell ref="E40:AT40"/>
    <mergeCell ref="E41:AT41"/>
    <mergeCell ref="E64:AT64"/>
    <mergeCell ref="E61:AT61"/>
    <mergeCell ref="E62:AT62"/>
    <mergeCell ref="E65:AT65"/>
    <mergeCell ref="E66:AT66"/>
    <mergeCell ref="E59:AT59"/>
    <mergeCell ref="A77:AP77"/>
    <mergeCell ref="A75:AP75"/>
    <mergeCell ref="A69:AP69"/>
    <mergeCell ref="A70:AP70"/>
    <mergeCell ref="A71:AP71"/>
    <mergeCell ref="A72:AP72"/>
    <mergeCell ref="A73:AP73"/>
    <mergeCell ref="A74:AP74"/>
    <mergeCell ref="E63:AT63"/>
    <mergeCell ref="E58:AT58"/>
    <mergeCell ref="E53:AT53"/>
    <mergeCell ref="E56:AT56"/>
    <mergeCell ref="E51:AT51"/>
    <mergeCell ref="E35:AT35"/>
    <mergeCell ref="E36:AT36"/>
    <mergeCell ref="AE1:AT1"/>
    <mergeCell ref="J95:Q95"/>
    <mergeCell ref="S95:AE95"/>
    <mergeCell ref="AG95:AP95"/>
    <mergeCell ref="A97:AP97"/>
    <mergeCell ref="E60:AT60"/>
    <mergeCell ref="A67:AP67"/>
    <mergeCell ref="A100:U100"/>
    <mergeCell ref="A68:Y68"/>
    <mergeCell ref="A82:AP82"/>
    <mergeCell ref="AC100:AG100"/>
    <mergeCell ref="A95:H95"/>
    <mergeCell ref="A90:AP90"/>
    <mergeCell ref="A91:AP91"/>
    <mergeCell ref="A87:AP87"/>
    <mergeCell ref="AA68:AG68"/>
    <mergeCell ref="AI68:AP68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99" fitToHeight="0" orientation="portrait" r:id="rId1"/>
  <headerFooter alignWithMargins="0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48</vt:i4>
      </vt:variant>
    </vt:vector>
  </HeadingPairs>
  <TitlesOfParts>
    <vt:vector size="49" baseType="lpstr">
      <vt:lpstr>Бланк</vt:lpstr>
      <vt:lpstr>A_BIRTHDAY</vt:lpstr>
      <vt:lpstr>A_BIRTHPLACE</vt:lpstr>
      <vt:lpstr>A_CURADDR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A_MKDATE</vt:lpstr>
      <vt:lpstr>A_MKNUM</vt:lpstr>
      <vt:lpstr>A_NUM</vt:lpstr>
      <vt:lpstr>A_OTHDATE</vt:lpstr>
      <vt:lpstr>A_OTHNUM</vt:lpstr>
      <vt:lpstr>A_POSTADDR</vt:lpstr>
      <vt:lpstr>A_REGADDR</vt:lpstr>
      <vt:lpstr>A_RESIDENT</vt:lpstr>
      <vt:lpstr>A_RESIDENT_C_NAME</vt:lpstr>
      <vt:lpstr>A_SEX</vt:lpstr>
      <vt:lpstr>A_SNILS</vt:lpstr>
      <vt:lpstr>A_VIDATE</vt:lpstr>
      <vt:lpstr>A_VINUM</vt:lpstr>
      <vt:lpstr>C_CURADDR</vt:lpstr>
      <vt:lpstr>C_DATE</vt:lpstr>
      <vt:lpstr>C_DATE_B</vt:lpstr>
      <vt:lpstr>C_DOCDATE</vt:lpstr>
      <vt:lpstr>C_DOCNUM</vt:lpstr>
      <vt:lpstr>C_DOCPLACE</vt:lpstr>
      <vt:lpstr>C_DOCPLACE_P</vt:lpstr>
      <vt:lpstr>C_DOCTYPE</vt:lpstr>
      <vt:lpstr>C_FIO</vt:lpstr>
      <vt:lpstr>C_FIOLATIN</vt:lpstr>
      <vt:lpstr>C_MKDATE</vt:lpstr>
      <vt:lpstr>C_MKNUM</vt:lpstr>
      <vt:lpstr>C_NUM</vt:lpstr>
      <vt:lpstr>C_PHONE</vt:lpstr>
      <vt:lpstr>C_PHONE_M</vt:lpstr>
      <vt:lpstr>C_PRIORITY</vt:lpstr>
      <vt:lpstr>C_SECRET</vt:lpstr>
      <vt:lpstr>D_NUM</vt:lpstr>
      <vt:lpstr>D_TYPE</vt:lpstr>
      <vt:lpstr>P_DOLG_1</vt:lpstr>
      <vt:lpstr>P_FIO_1</vt:lpstr>
      <vt:lpstr>Z_DATE</vt:lpstr>
      <vt:lpstr>Бланк!Область_печати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Тер-Тумасова Евгения Сергеевна</cp:lastModifiedBy>
  <cp:lastPrinted>2016-09-08T11:49:54Z</cp:lastPrinted>
  <dcterms:created xsi:type="dcterms:W3CDTF">1996-10-08T23:32:33Z</dcterms:created>
  <dcterms:modified xsi:type="dcterms:W3CDTF">2019-11-11T07:05:38Z</dcterms:modified>
</cp:coreProperties>
</file>